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línea de rebose en La Dura" sheetId="3" r:id="rId1"/>
  </sheets>
  <definedNames>
    <definedName name="_xlnm.Print_Titles" localSheetId="0">'línea de rebose en La Dura'!$1:$11</definedName>
  </definedNames>
  <calcPr calcId="125725"/>
</workbook>
</file>

<file path=xl/calcChain.xml><?xml version="1.0" encoding="utf-8"?>
<calcChain xmlns="http://schemas.openxmlformats.org/spreadsheetml/2006/main">
  <c r="C23" i="3"/>
  <c r="C19"/>
  <c r="C18"/>
  <c r="C17"/>
  <c r="A16"/>
  <c r="A21" s="1"/>
  <c r="C14"/>
  <c r="A13"/>
  <c r="A14" s="1"/>
  <c r="A29" l="1"/>
  <c r="A30" s="1"/>
  <c r="A31" s="1"/>
  <c r="A32" s="1"/>
  <c r="A33" s="1"/>
  <c r="A34" s="1"/>
  <c r="A35" s="1"/>
  <c r="A36" s="1"/>
  <c r="A37" s="1"/>
  <c r="A38" s="1"/>
  <c r="A22"/>
  <c r="A23" s="1"/>
  <c r="A24" s="1"/>
  <c r="A25" s="1"/>
  <c r="A26" s="1"/>
  <c r="A17"/>
  <c r="A18" s="1"/>
  <c r="A19" s="1"/>
  <c r="C22"/>
</calcChain>
</file>

<file path=xl/sharedStrings.xml><?xml version="1.0" encoding="utf-8"?>
<sst xmlns="http://schemas.openxmlformats.org/spreadsheetml/2006/main" count="57" uniqueCount="43">
  <si>
    <r>
      <rPr>
        <b/>
        <sz val="11"/>
        <rFont val="Arial"/>
        <family val="2"/>
      </rPr>
      <t xml:space="preserve">Ubicación: </t>
    </r>
    <r>
      <rPr>
        <sz val="11"/>
        <rFont val="Arial"/>
        <family val="2"/>
      </rPr>
      <t xml:space="preserve"> Moca, Provincia Espaillat</t>
    </r>
  </si>
  <si>
    <t>No.</t>
  </si>
  <si>
    <t>Partidas</t>
  </si>
  <si>
    <t>Cantidad</t>
  </si>
  <si>
    <t>Unidad</t>
  </si>
  <si>
    <t>Precio</t>
  </si>
  <si>
    <t>Sub-total</t>
  </si>
  <si>
    <t>Total RD$</t>
  </si>
  <si>
    <t>Preliminares:</t>
  </si>
  <si>
    <t>M3</t>
  </si>
  <si>
    <t>M2</t>
  </si>
  <si>
    <t>PA</t>
  </si>
  <si>
    <t>UD</t>
  </si>
  <si>
    <t>Misceláneos</t>
  </si>
  <si>
    <t>Limpieza Final</t>
  </si>
  <si>
    <t>Sub-Total Gastos Generales</t>
  </si>
  <si>
    <t>Gastos Indirectos de Obra</t>
  </si>
  <si>
    <t>Fondo de Pensiones y Jubilaciones (Ley No.6-86)</t>
  </si>
  <si>
    <t>%</t>
  </si>
  <si>
    <t>Codia (Decreto No. 319-88)</t>
  </si>
  <si>
    <t xml:space="preserve">Gastos Administrativos </t>
  </si>
  <si>
    <t>Seguros y Fianzas</t>
  </si>
  <si>
    <t xml:space="preserve">Transporte </t>
  </si>
  <si>
    <t>Dirección Técnica y Responsabilidad Civil</t>
  </si>
  <si>
    <t>Itebis 18% Dirección Técnica</t>
  </si>
  <si>
    <t xml:space="preserve">Imprevistos </t>
  </si>
  <si>
    <t>Supervisión</t>
  </si>
  <si>
    <t>Total  General RD$</t>
  </si>
  <si>
    <t>NOTA: El gasto de imprevistos solo puede ser utilizado con previa autorización de esta Corporación (CORAAMOCA)</t>
  </si>
  <si>
    <t>Limpieza y poda en drenaje pluvial (encaches)</t>
  </si>
  <si>
    <t>Reparaciones en drenaje pluvial</t>
  </si>
  <si>
    <t xml:space="preserve">Suministro de material de mina  </t>
  </si>
  <si>
    <t>Excavación y bote material inservible</t>
  </si>
  <si>
    <t>Construcción muro de contención</t>
  </si>
  <si>
    <t>Construcción muro de gaviones Long.=11 mts</t>
  </si>
  <si>
    <t xml:space="preserve">Construcción cabezal hormigón armado Esp=0.35mts, 3/8"@0.20m A.D. Y A.C. 210Kg/cm2 </t>
  </si>
  <si>
    <t>Excavación y bote encaches</t>
  </si>
  <si>
    <t>Construcción drenaje pluvial encaches (sección 2.5mt, Long= 30mts)</t>
  </si>
  <si>
    <r>
      <rPr>
        <b/>
        <sz val="11"/>
        <rFont val="Arial"/>
        <family val="2"/>
      </rPr>
      <t>Tipo de Proyecto:</t>
    </r>
    <r>
      <rPr>
        <sz val="11"/>
        <rFont val="Arial"/>
        <family val="2"/>
      </rPr>
      <t xml:space="preserve">  Agua Potable</t>
    </r>
  </si>
  <si>
    <r>
      <rPr>
        <b/>
        <sz val="11"/>
        <rFont val="Arial"/>
        <family val="2"/>
      </rPr>
      <t>Fecha Elaboración:</t>
    </r>
    <r>
      <rPr>
        <sz val="11"/>
        <rFont val="Arial"/>
        <family val="2"/>
      </rPr>
      <t xml:space="preserve"> Marzo 2021</t>
    </r>
  </si>
  <si>
    <t>Ficha Técnica</t>
  </si>
  <si>
    <t xml:space="preserve">Suministro e instalación de alcantarilla de 42'' </t>
  </si>
  <si>
    <r>
      <t xml:space="preserve">Proyecto: </t>
    </r>
    <r>
      <rPr>
        <sz val="11"/>
        <rFont val="Arial"/>
        <family val="2"/>
      </rPr>
      <t>Canalización desagüe línea de rebose en La Dura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</si>
</sst>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.00\ &quot;Mts.&quot;"/>
    <numFmt numFmtId="165" formatCode="0.0"/>
    <numFmt numFmtId="166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166" fontId="2" fillId="0" borderId="0" applyFont="0" applyFill="0" applyBorder="0" applyAlignment="0" applyProtection="0"/>
    <xf numFmtId="0" fontId="2" fillId="0" borderId="0"/>
    <xf numFmtId="40" fontId="8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2"/>
    <xf numFmtId="0" fontId="5" fillId="0" borderId="1" xfId="2" applyFont="1" applyBorder="1"/>
    <xf numFmtId="0" fontId="6" fillId="0" borderId="4" xfId="2" applyFont="1" applyBorder="1"/>
    <xf numFmtId="0" fontId="7" fillId="0" borderId="0" xfId="2" applyFont="1"/>
    <xf numFmtId="2" fontId="6" fillId="0" borderId="5" xfId="2" applyNumberFormat="1" applyFont="1" applyBorder="1" applyAlignment="1">
      <alignment horizontal="left"/>
    </xf>
    <xf numFmtId="2" fontId="6" fillId="0" borderId="8" xfId="2" applyNumberFormat="1" applyFont="1" applyBorder="1" applyAlignment="1">
      <alignment horizontal="left"/>
    </xf>
    <xf numFmtId="0" fontId="2" fillId="0" borderId="0" xfId="3" applyFont="1"/>
    <xf numFmtId="0" fontId="9" fillId="0" borderId="0" xfId="2" applyFont="1"/>
    <xf numFmtId="0" fontId="10" fillId="0" borderId="12" xfId="0" applyFont="1" applyBorder="1" applyAlignment="1">
      <alignment vertical="top"/>
    </xf>
    <xf numFmtId="166" fontId="2" fillId="0" borderId="0" xfId="5" applyNumberFormat="1"/>
    <xf numFmtId="2" fontId="10" fillId="0" borderId="12" xfId="0" applyNumberFormat="1" applyFont="1" applyBorder="1" applyAlignment="1">
      <alignment vertical="top"/>
    </xf>
    <xf numFmtId="0" fontId="10" fillId="0" borderId="12" xfId="0" applyFont="1" applyBorder="1" applyAlignment="1">
      <alignment vertical="top" wrapText="1"/>
    </xf>
    <xf numFmtId="43" fontId="2" fillId="0" borderId="0" xfId="2" applyNumberFormat="1"/>
    <xf numFmtId="2" fontId="10" fillId="0" borderId="12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center" vertical="center"/>
    </xf>
    <xf numFmtId="4" fontId="2" fillId="0" borderId="0" xfId="2" applyNumberFormat="1"/>
    <xf numFmtId="0" fontId="10" fillId="0" borderId="12" xfId="0" applyFont="1" applyBorder="1" applyAlignment="1">
      <alignment vertical="center"/>
    </xf>
    <xf numFmtId="166" fontId="7" fillId="0" borderId="0" xfId="5" applyNumberFormat="1" applyFont="1"/>
    <xf numFmtId="4" fontId="7" fillId="0" borderId="0" xfId="2" applyNumberFormat="1" applyFont="1"/>
    <xf numFmtId="0" fontId="11" fillId="0" borderId="12" xfId="2" applyFont="1" applyBorder="1" applyAlignment="1">
      <alignment wrapText="1"/>
    </xf>
    <xf numFmtId="4" fontId="11" fillId="0" borderId="12" xfId="2" applyNumberFormat="1" applyFont="1" applyBorder="1"/>
    <xf numFmtId="0" fontId="11" fillId="0" borderId="12" xfId="2" applyFont="1" applyBorder="1"/>
    <xf numFmtId="0" fontId="4" fillId="0" borderId="0" xfId="2" applyFont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11" fillId="0" borderId="12" xfId="0" applyFont="1" applyBorder="1"/>
    <xf numFmtId="4" fontId="11" fillId="0" borderId="12" xfId="0" applyNumberFormat="1" applyFont="1" applyBorder="1" applyAlignment="1">
      <alignment horizontal="right"/>
    </xf>
    <xf numFmtId="2" fontId="11" fillId="0" borderId="12" xfId="0" applyNumberFormat="1" applyFont="1" applyBorder="1"/>
    <xf numFmtId="0" fontId="6" fillId="0" borderId="1" xfId="2" applyFont="1" applyBorder="1"/>
    <xf numFmtId="0" fontId="6" fillId="0" borderId="4" xfId="2" applyFont="1" applyBorder="1" applyAlignment="1">
      <alignment wrapText="1"/>
    </xf>
    <xf numFmtId="0" fontId="6" fillId="0" borderId="2" xfId="2" applyFont="1" applyBorder="1"/>
    <xf numFmtId="0" fontId="6" fillId="0" borderId="2" xfId="2" applyFont="1" applyBorder="1" applyAlignment="1">
      <alignment horizontal="center" vertical="center"/>
    </xf>
    <xf numFmtId="0" fontId="6" fillId="0" borderId="3" xfId="2" applyFont="1" applyBorder="1"/>
    <xf numFmtId="0" fontId="6" fillId="0" borderId="0" xfId="2" applyFont="1" applyAlignment="1">
      <alignment horizontal="center" vertical="center"/>
    </xf>
    <xf numFmtId="164" fontId="6" fillId="0" borderId="5" xfId="2" applyNumberFormat="1" applyFont="1" applyBorder="1" applyAlignment="1">
      <alignment horizontal="left"/>
    </xf>
    <xf numFmtId="0" fontId="6" fillId="0" borderId="0" xfId="2" applyFont="1"/>
    <xf numFmtId="0" fontId="5" fillId="0" borderId="0" xfId="2" applyFont="1"/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165" fontId="12" fillId="0" borderId="12" xfId="0" applyNumberFormat="1" applyFont="1" applyBorder="1"/>
    <xf numFmtId="0" fontId="12" fillId="0" borderId="12" xfId="0" applyFont="1" applyBorder="1"/>
    <xf numFmtId="43" fontId="12" fillId="0" borderId="12" xfId="1" applyFont="1" applyBorder="1"/>
    <xf numFmtId="0" fontId="11" fillId="0" borderId="12" xfId="0" applyFont="1" applyBorder="1" applyAlignment="1">
      <alignment horizontal="center" vertical="center"/>
    </xf>
    <xf numFmtId="166" fontId="11" fillId="0" borderId="12" xfId="4" applyFont="1" applyBorder="1" applyAlignment="1">
      <alignment horizontal="center"/>
    </xf>
    <xf numFmtId="0" fontId="13" fillId="0" borderId="12" xfId="0" applyFont="1" applyBorder="1"/>
    <xf numFmtId="0" fontId="13" fillId="0" borderId="12" xfId="0" applyFont="1" applyBorder="1" applyAlignment="1">
      <alignment horizontal="center" vertical="center"/>
    </xf>
    <xf numFmtId="166" fontId="13" fillId="0" borderId="12" xfId="4" applyFont="1" applyBorder="1"/>
    <xf numFmtId="0" fontId="6" fillId="0" borderId="12" xfId="2" applyFont="1" applyBorder="1"/>
    <xf numFmtId="166" fontId="14" fillId="0" borderId="12" xfId="0" applyNumberFormat="1" applyFont="1" applyBorder="1"/>
    <xf numFmtId="0" fontId="6" fillId="0" borderId="12" xfId="2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right"/>
    </xf>
    <xf numFmtId="166" fontId="13" fillId="0" borderId="12" xfId="4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6" fontId="12" fillId="0" borderId="12" xfId="4" applyFont="1" applyBorder="1" applyAlignment="1">
      <alignment horizontal="center"/>
    </xf>
    <xf numFmtId="4" fontId="12" fillId="0" borderId="12" xfId="0" applyNumberFormat="1" applyFont="1" applyBorder="1" applyAlignment="1">
      <alignment horizontal="right" vertical="center"/>
    </xf>
    <xf numFmtId="0" fontId="3" fillId="0" borderId="0" xfId="2" applyFont="1" applyAlignment="1">
      <alignment horizontal="center"/>
    </xf>
    <xf numFmtId="0" fontId="6" fillId="0" borderId="6" xfId="2" applyFont="1" applyBorder="1" applyAlignment="1">
      <alignment horizontal="left"/>
    </xf>
    <xf numFmtId="0" fontId="6" fillId="0" borderId="7" xfId="2" applyFont="1" applyBorder="1" applyAlignment="1">
      <alignment horizontal="left"/>
    </xf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4" fontId="12" fillId="0" borderId="12" xfId="0" applyNumberFormat="1" applyFont="1" applyBorder="1" applyAlignment="1">
      <alignment horizontal="right" vertic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0" xfId="2" applyFont="1" applyAlignment="1">
      <alignment horizontal="center" wrapText="1"/>
    </xf>
    <xf numFmtId="0" fontId="4" fillId="0" borderId="5" xfId="2" applyFont="1" applyBorder="1" applyAlignment="1">
      <alignment horizontal="center" wrapText="1"/>
    </xf>
    <xf numFmtId="0" fontId="6" fillId="0" borderId="4" xfId="2" applyFont="1" applyBorder="1" applyAlignment="1">
      <alignment horizontal="left"/>
    </xf>
    <xf numFmtId="0" fontId="6" fillId="0" borderId="0" xfId="2" applyFont="1" applyAlignment="1">
      <alignment horizontal="left"/>
    </xf>
  </cellXfs>
  <cellStyles count="7">
    <cellStyle name="Millares" xfId="1" builtinId="3"/>
    <cellStyle name="Millares 2" xfId="6"/>
    <cellStyle name="Millares 7" xfId="4"/>
    <cellStyle name="Normal" xfId="0" builtinId="0"/>
    <cellStyle name="Normal 2 2" xfId="3"/>
    <cellStyle name="Normal 3" xfId="2"/>
    <cellStyle name="Normal 3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6</xdr:col>
      <xdr:colOff>1066801</xdr:colOff>
      <xdr:row>4</xdr:row>
      <xdr:rowOff>209550</xdr:rowOff>
    </xdr:to>
    <xdr:pic>
      <xdr:nvPicPr>
        <xdr:cNvPr id="2" name="1 Imagen" descr="ddd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33350"/>
          <a:ext cx="8077201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"/>
  <sheetViews>
    <sheetView tabSelected="1" zoomScaleNormal="100" workbookViewId="0">
      <selection activeCell="E21" sqref="E21"/>
    </sheetView>
  </sheetViews>
  <sheetFormatPr baseColWidth="10" defaultColWidth="11.42578125" defaultRowHeight="14.25"/>
  <cols>
    <col min="1" max="1" width="6.85546875" style="36" customWidth="1"/>
    <col min="2" max="2" width="49" style="36" customWidth="1"/>
    <col min="3" max="3" width="11.140625" style="36" bestFit="1" customWidth="1"/>
    <col min="4" max="4" width="9.140625" style="34" bestFit="1" customWidth="1"/>
    <col min="5" max="5" width="13.7109375" style="36" bestFit="1" customWidth="1"/>
    <col min="6" max="6" width="15.5703125" style="36" bestFit="1" customWidth="1"/>
    <col min="7" max="7" width="16.7109375" style="36" customWidth="1"/>
    <col min="8" max="8" width="11.42578125" style="1"/>
    <col min="9" max="9" width="13.85546875" style="1" bestFit="1" customWidth="1"/>
    <col min="10" max="10" width="11.42578125" style="1"/>
    <col min="11" max="11" width="11.7109375" style="1" bestFit="1" customWidth="1"/>
    <col min="12" max="12" width="12.85546875" style="1" bestFit="1" customWidth="1"/>
    <col min="13" max="16384" width="11.42578125" style="1"/>
  </cols>
  <sheetData>
    <row r="1" spans="1:13" ht="20.25" customHeight="1">
      <c r="A1" s="29"/>
      <c r="B1" s="63"/>
      <c r="C1" s="63"/>
      <c r="D1" s="63"/>
      <c r="E1" s="63"/>
      <c r="F1" s="63"/>
      <c r="G1" s="64"/>
    </row>
    <row r="2" spans="1:13" ht="16.5" customHeight="1">
      <c r="A2" s="30"/>
      <c r="B2" s="65"/>
      <c r="C2" s="65"/>
      <c r="D2" s="65"/>
      <c r="E2" s="65"/>
      <c r="F2" s="65"/>
      <c r="G2" s="66"/>
    </row>
    <row r="3" spans="1:13" ht="15.75" customHeight="1">
      <c r="A3" s="30"/>
      <c r="B3" s="65"/>
      <c r="C3" s="65"/>
      <c r="D3" s="65"/>
      <c r="E3" s="65"/>
      <c r="F3" s="65"/>
      <c r="G3" s="66"/>
    </row>
    <row r="4" spans="1:13" ht="15.75" customHeight="1">
      <c r="A4" s="30"/>
      <c r="B4" s="24"/>
      <c r="C4" s="24"/>
      <c r="D4" s="24"/>
      <c r="E4" s="24"/>
      <c r="F4" s="24"/>
      <c r="G4" s="25"/>
    </row>
    <row r="5" spans="1:13" ht="22.5" customHeight="1">
      <c r="A5" s="30"/>
      <c r="B5" s="24"/>
      <c r="C5" s="24"/>
      <c r="D5" s="24"/>
      <c r="E5" s="24"/>
      <c r="F5" s="24"/>
      <c r="G5" s="25"/>
    </row>
    <row r="6" spans="1:13" ht="22.5" customHeight="1" thickBot="1">
      <c r="A6" s="30"/>
      <c r="B6" s="24"/>
      <c r="C6" s="57" t="s">
        <v>40</v>
      </c>
      <c r="D6" s="24"/>
      <c r="E6" s="24"/>
      <c r="F6" s="24"/>
      <c r="G6" s="25"/>
    </row>
    <row r="7" spans="1:13" ht="15">
      <c r="A7" s="2" t="s">
        <v>42</v>
      </c>
      <c r="B7" s="31"/>
      <c r="C7" s="31"/>
      <c r="D7" s="32"/>
      <c r="E7" s="31"/>
      <c r="F7" s="31"/>
      <c r="G7" s="33"/>
    </row>
    <row r="8" spans="1:13" ht="15">
      <c r="A8" s="67" t="s">
        <v>38</v>
      </c>
      <c r="B8" s="68"/>
      <c r="C8" s="68"/>
      <c r="E8" s="60"/>
      <c r="F8" s="61"/>
      <c r="G8" s="35"/>
    </row>
    <row r="9" spans="1:13" ht="15">
      <c r="A9" s="3" t="s">
        <v>0</v>
      </c>
      <c r="C9" s="37"/>
      <c r="E9" s="60"/>
      <c r="F9" s="61"/>
      <c r="G9" s="5"/>
    </row>
    <row r="10" spans="1:13" ht="15.75" thickBot="1">
      <c r="A10" s="58" t="s">
        <v>39</v>
      </c>
      <c r="B10" s="59"/>
      <c r="C10" s="59"/>
      <c r="D10" s="59"/>
      <c r="E10" s="60"/>
      <c r="F10" s="61"/>
      <c r="G10" s="6"/>
    </row>
    <row r="11" spans="1:13" ht="26.25" customHeight="1" thickBot="1">
      <c r="A11" s="38" t="s">
        <v>1</v>
      </c>
      <c r="B11" s="39" t="s">
        <v>2</v>
      </c>
      <c r="C11" s="39" t="s">
        <v>3</v>
      </c>
      <c r="D11" s="39" t="s">
        <v>4</v>
      </c>
      <c r="E11" s="39" t="s">
        <v>5</v>
      </c>
      <c r="F11" s="39" t="s">
        <v>6</v>
      </c>
      <c r="G11" s="40" t="s">
        <v>7</v>
      </c>
      <c r="I11" s="7"/>
    </row>
    <row r="12" spans="1:13">
      <c r="A12" s="41">
        <v>1</v>
      </c>
      <c r="B12" s="42" t="s">
        <v>8</v>
      </c>
      <c r="C12" s="27"/>
      <c r="D12" s="16"/>
      <c r="E12" s="27"/>
      <c r="F12" s="27"/>
      <c r="G12" s="43"/>
      <c r="M12" s="8"/>
    </row>
    <row r="13" spans="1:13" ht="15">
      <c r="A13" s="11">
        <f>+A12+0.01</f>
        <v>1.01</v>
      </c>
      <c r="B13" s="9" t="s">
        <v>29</v>
      </c>
      <c r="C13" s="27">
        <v>1</v>
      </c>
      <c r="D13" s="44" t="s">
        <v>11</v>
      </c>
      <c r="E13" s="45"/>
      <c r="F13" s="45"/>
      <c r="G13" s="46"/>
      <c r="I13" s="10"/>
    </row>
    <row r="14" spans="1:13" ht="15">
      <c r="A14" s="11">
        <f>+A13+0.01</f>
        <v>1.02</v>
      </c>
      <c r="B14" s="9" t="s">
        <v>32</v>
      </c>
      <c r="C14" s="27">
        <f>4*11*1.5*1.3</f>
        <v>85.8</v>
      </c>
      <c r="D14" s="44" t="s">
        <v>9</v>
      </c>
      <c r="E14" s="45"/>
      <c r="F14" s="45"/>
      <c r="G14" s="46"/>
      <c r="I14" s="10"/>
    </row>
    <row r="15" spans="1:13" ht="15">
      <c r="A15" s="46"/>
      <c r="B15" s="46"/>
      <c r="C15" s="46"/>
      <c r="D15" s="47"/>
      <c r="E15" s="48"/>
      <c r="F15" s="46"/>
      <c r="G15" s="49"/>
      <c r="I15" s="10"/>
    </row>
    <row r="16" spans="1:13">
      <c r="A16" s="41">
        <f>+A12+1</f>
        <v>2</v>
      </c>
      <c r="B16" s="42" t="s">
        <v>33</v>
      </c>
      <c r="C16" s="27"/>
      <c r="D16" s="16"/>
      <c r="E16" s="27"/>
      <c r="F16" s="27"/>
      <c r="G16" s="43"/>
      <c r="I16" s="10"/>
    </row>
    <row r="17" spans="1:11">
      <c r="A17" s="11">
        <f>+A16+0.01</f>
        <v>2.0099999999999998</v>
      </c>
      <c r="B17" s="9" t="s">
        <v>34</v>
      </c>
      <c r="C17" s="27">
        <f>(2+1+1.5)*1*11</f>
        <v>49.5</v>
      </c>
      <c r="D17" s="44" t="s">
        <v>9</v>
      </c>
      <c r="E17" s="45"/>
      <c r="F17" s="45"/>
      <c r="G17" s="50"/>
      <c r="I17" s="10"/>
    </row>
    <row r="18" spans="1:11" ht="42.75">
      <c r="A18" s="11">
        <f t="shared" ref="A18:A19" si="0">+A17+0.01</f>
        <v>2.0199999999999996</v>
      </c>
      <c r="B18" s="12" t="s">
        <v>35</v>
      </c>
      <c r="C18" s="27">
        <f>(3.3*0.35*1.1311731)</f>
        <v>1.3065049304999998</v>
      </c>
      <c r="D18" s="16" t="s">
        <v>9</v>
      </c>
      <c r="E18" s="27"/>
      <c r="F18" s="45"/>
      <c r="G18" s="50"/>
      <c r="I18" s="10"/>
    </row>
    <row r="19" spans="1:11">
      <c r="A19" s="11">
        <f t="shared" si="0"/>
        <v>2.0299999999999994</v>
      </c>
      <c r="B19" s="12" t="s">
        <v>31</v>
      </c>
      <c r="C19" s="27">
        <f>11*3.4*3*1.3</f>
        <v>145.85999999999999</v>
      </c>
      <c r="D19" s="16" t="s">
        <v>9</v>
      </c>
      <c r="E19" s="27"/>
      <c r="F19" s="45"/>
      <c r="G19" s="50"/>
      <c r="I19" s="10"/>
    </row>
    <row r="20" spans="1:11">
      <c r="A20" s="11"/>
      <c r="B20" s="12"/>
      <c r="C20" s="27"/>
      <c r="D20" s="16"/>
      <c r="E20" s="27"/>
      <c r="F20" s="45"/>
      <c r="G20" s="50"/>
      <c r="I20" s="13"/>
    </row>
    <row r="21" spans="1:11" s="4" customFormat="1" ht="15">
      <c r="A21" s="41">
        <f>A16+1</f>
        <v>3</v>
      </c>
      <c r="B21" s="42" t="s">
        <v>13</v>
      </c>
      <c r="C21" s="27"/>
      <c r="D21" s="16"/>
      <c r="E21" s="27"/>
      <c r="F21" s="27"/>
      <c r="G21" s="43"/>
      <c r="I21" s="19"/>
      <c r="K21" s="20"/>
    </row>
    <row r="22" spans="1:11" s="4" customFormat="1" ht="15">
      <c r="A22" s="28">
        <f>+A21+0.01</f>
        <v>3.01</v>
      </c>
      <c r="B22" s="26" t="s">
        <v>36</v>
      </c>
      <c r="C22" s="27">
        <f>+C23*1*1.3</f>
        <v>97.5</v>
      </c>
      <c r="D22" s="16" t="s">
        <v>9</v>
      </c>
      <c r="E22" s="27"/>
      <c r="F22" s="22"/>
      <c r="G22" s="43"/>
      <c r="I22" s="19"/>
      <c r="K22" s="20"/>
    </row>
    <row r="23" spans="1:11" ht="29.25">
      <c r="A23" s="28">
        <f t="shared" ref="A23:A26" si="1">+A22+0.01</f>
        <v>3.0199999999999996</v>
      </c>
      <c r="B23" s="21" t="s">
        <v>37</v>
      </c>
      <c r="C23" s="15">
        <f>2.5*30</f>
        <v>75</v>
      </c>
      <c r="D23" s="16" t="s">
        <v>10</v>
      </c>
      <c r="E23" s="15"/>
      <c r="F23" s="22"/>
      <c r="G23" s="46"/>
      <c r="I23" s="10"/>
      <c r="K23" s="17"/>
    </row>
    <row r="24" spans="1:11" ht="15">
      <c r="A24" s="28">
        <f t="shared" si="1"/>
        <v>3.0299999999999994</v>
      </c>
      <c r="B24" s="12" t="s">
        <v>30</v>
      </c>
      <c r="C24" s="15">
        <v>40</v>
      </c>
      <c r="D24" s="16" t="s">
        <v>10</v>
      </c>
      <c r="E24" s="15"/>
      <c r="F24" s="22"/>
      <c r="G24" s="46"/>
      <c r="I24" s="10"/>
      <c r="K24" s="17"/>
    </row>
    <row r="25" spans="1:11" ht="15">
      <c r="A25" s="28">
        <f t="shared" si="1"/>
        <v>3.0399999999999991</v>
      </c>
      <c r="B25" s="12" t="s">
        <v>41</v>
      </c>
      <c r="C25" s="15">
        <v>4</v>
      </c>
      <c r="D25" s="16" t="s">
        <v>12</v>
      </c>
      <c r="E25" s="15"/>
      <c r="F25" s="22"/>
      <c r="G25" s="46"/>
      <c r="I25" s="10"/>
      <c r="K25" s="17"/>
    </row>
    <row r="26" spans="1:11" ht="15">
      <c r="A26" s="28">
        <f t="shared" si="1"/>
        <v>3.0499999999999989</v>
      </c>
      <c r="B26" s="21" t="s">
        <v>14</v>
      </c>
      <c r="C26" s="15">
        <v>1</v>
      </c>
      <c r="D26" s="16" t="s">
        <v>11</v>
      </c>
      <c r="E26" s="15"/>
      <c r="F26" s="22"/>
      <c r="G26" s="46"/>
      <c r="I26" s="10"/>
      <c r="K26" s="17"/>
    </row>
    <row r="27" spans="1:11" ht="18.75" customHeight="1">
      <c r="A27" s="18"/>
      <c r="B27" s="12"/>
      <c r="C27" s="15"/>
      <c r="D27" s="62" t="s">
        <v>15</v>
      </c>
      <c r="E27" s="62"/>
      <c r="F27" s="62"/>
      <c r="G27" s="43"/>
      <c r="I27" s="10"/>
      <c r="K27" s="17"/>
    </row>
    <row r="28" spans="1:11">
      <c r="A28" s="49"/>
      <c r="B28" s="49"/>
      <c r="C28" s="49"/>
      <c r="D28" s="51"/>
      <c r="E28" s="49"/>
      <c r="F28" s="49"/>
      <c r="G28" s="49"/>
    </row>
    <row r="29" spans="1:11" ht="15">
      <c r="A29" s="41">
        <f>+A21+1</f>
        <v>4</v>
      </c>
      <c r="B29" s="42" t="s">
        <v>16</v>
      </c>
      <c r="C29" s="52"/>
      <c r="D29" s="47"/>
      <c r="E29" s="53"/>
      <c r="F29" s="54"/>
      <c r="G29" s="55"/>
    </row>
    <row r="30" spans="1:11">
      <c r="A30" s="14">
        <f>+A29+0.01</f>
        <v>4.01</v>
      </c>
      <c r="B30" s="23" t="s">
        <v>17</v>
      </c>
      <c r="C30" s="15">
        <v>1.3</v>
      </c>
      <c r="D30" s="16" t="s">
        <v>18</v>
      </c>
      <c r="E30" s="15"/>
      <c r="F30" s="22"/>
      <c r="G30" s="49"/>
      <c r="I30" s="13"/>
    </row>
    <row r="31" spans="1:11">
      <c r="A31" s="14">
        <f t="shared" ref="A31:A36" si="2">+A30+0.01</f>
        <v>4.0199999999999996</v>
      </c>
      <c r="B31" s="23" t="s">
        <v>19</v>
      </c>
      <c r="C31" s="15">
        <v>0.1</v>
      </c>
      <c r="D31" s="16" t="s">
        <v>18</v>
      </c>
      <c r="E31" s="15"/>
      <c r="F31" s="22"/>
      <c r="G31" s="49"/>
    </row>
    <row r="32" spans="1:11">
      <c r="A32" s="14">
        <f t="shared" si="2"/>
        <v>4.0299999999999994</v>
      </c>
      <c r="B32" s="23" t="s">
        <v>20</v>
      </c>
      <c r="C32" s="15">
        <v>5</v>
      </c>
      <c r="D32" s="16" t="s">
        <v>18</v>
      </c>
      <c r="E32" s="15"/>
      <c r="F32" s="22"/>
      <c r="G32" s="49"/>
    </row>
    <row r="33" spans="1:7">
      <c r="A33" s="14">
        <f t="shared" si="2"/>
        <v>4.0399999999999991</v>
      </c>
      <c r="B33" s="23" t="s">
        <v>21</v>
      </c>
      <c r="C33" s="15">
        <v>4.3499999999999996</v>
      </c>
      <c r="D33" s="16" t="s">
        <v>18</v>
      </c>
      <c r="E33" s="15"/>
      <c r="F33" s="22"/>
      <c r="G33" s="49"/>
    </row>
    <row r="34" spans="1:7">
      <c r="A34" s="14">
        <f t="shared" si="2"/>
        <v>4.0499999999999989</v>
      </c>
      <c r="B34" s="23" t="s">
        <v>22</v>
      </c>
      <c r="C34" s="15">
        <v>3</v>
      </c>
      <c r="D34" s="16" t="s">
        <v>18</v>
      </c>
      <c r="E34" s="15"/>
      <c r="F34" s="22"/>
      <c r="G34" s="49"/>
    </row>
    <row r="35" spans="1:7">
      <c r="A35" s="14">
        <f t="shared" si="2"/>
        <v>4.0599999999999987</v>
      </c>
      <c r="B35" s="23" t="s">
        <v>23</v>
      </c>
      <c r="C35" s="15">
        <v>10</v>
      </c>
      <c r="D35" s="16" t="s">
        <v>18</v>
      </c>
      <c r="E35" s="15"/>
      <c r="F35" s="22"/>
      <c r="G35" s="49"/>
    </row>
    <row r="36" spans="1:7">
      <c r="A36" s="14">
        <f t="shared" si="2"/>
        <v>4.0699999999999985</v>
      </c>
      <c r="B36" s="23" t="s">
        <v>24</v>
      </c>
      <c r="C36" s="15">
        <v>18</v>
      </c>
      <c r="D36" s="16" t="s">
        <v>18</v>
      </c>
      <c r="E36" s="15"/>
      <c r="F36" s="22"/>
      <c r="G36" s="49"/>
    </row>
    <row r="37" spans="1:7">
      <c r="A37" s="11">
        <f>A36+0.01</f>
        <v>4.0799999999999983</v>
      </c>
      <c r="B37" s="23" t="s">
        <v>25</v>
      </c>
      <c r="C37" s="15">
        <v>10</v>
      </c>
      <c r="D37" s="16" t="s">
        <v>18</v>
      </c>
      <c r="E37" s="15"/>
      <c r="F37" s="22"/>
      <c r="G37" s="49"/>
    </row>
    <row r="38" spans="1:7">
      <c r="A38" s="11">
        <f>A37+0.01</f>
        <v>4.0899999999999981</v>
      </c>
      <c r="B38" s="23" t="s">
        <v>26</v>
      </c>
      <c r="C38" s="15">
        <v>5</v>
      </c>
      <c r="D38" s="16" t="s">
        <v>18</v>
      </c>
      <c r="E38" s="15"/>
      <c r="F38" s="22"/>
      <c r="G38" s="49"/>
    </row>
    <row r="39" spans="1:7">
      <c r="A39" s="18"/>
      <c r="D39" s="36"/>
      <c r="G39" s="49"/>
    </row>
    <row r="40" spans="1:7">
      <c r="A40" s="49"/>
      <c r="B40" s="49"/>
      <c r="C40" s="49"/>
      <c r="D40" s="62" t="s">
        <v>27</v>
      </c>
      <c r="E40" s="62"/>
      <c r="F40" s="62"/>
      <c r="G40" s="43"/>
    </row>
    <row r="41" spans="1:7">
      <c r="A41" s="49"/>
      <c r="B41" s="49"/>
      <c r="C41" s="49"/>
      <c r="D41" s="56"/>
      <c r="E41" s="56"/>
      <c r="F41" s="56"/>
      <c r="G41" s="43"/>
    </row>
    <row r="43" spans="1:7">
      <c r="A43" s="36" t="s">
        <v>28</v>
      </c>
    </row>
  </sheetData>
  <mergeCells count="10">
    <mergeCell ref="A10:D10"/>
    <mergeCell ref="E10:F10"/>
    <mergeCell ref="D27:F27"/>
    <mergeCell ref="D40:F40"/>
    <mergeCell ref="B1:G1"/>
    <mergeCell ref="B2:G2"/>
    <mergeCell ref="B3:G3"/>
    <mergeCell ref="A8:C8"/>
    <mergeCell ref="E8:F8"/>
    <mergeCell ref="E9:F9"/>
  </mergeCells>
  <pageMargins left="0.43307086614173229" right="0.23622047244094491" top="0.35433070866141736" bottom="0.74803149606299213" header="0.31496062992125984" footer="0.31496062992125984"/>
  <pageSetup scale="80" orientation="portrait" horizontalDpi="300" verticalDpi="300" r:id="rId1"/>
  <headerFooter alignWithMargins="0"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línea de rebose en La Dura</vt:lpstr>
      <vt:lpstr>'línea de rebose en La Dura'!Títulos_a_imprimir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cooramoca 98</dc:creator>
  <cp:lastModifiedBy>cooramoca 98</cp:lastModifiedBy>
  <cp:lastPrinted>2021-03-24T12:47:48Z</cp:lastPrinted>
  <dcterms:created xsi:type="dcterms:W3CDTF">2021-03-03T18:28:29Z</dcterms:created>
  <dcterms:modified xsi:type="dcterms:W3CDTF">2021-03-25T13:33:50Z</dcterms:modified>
</cp:coreProperties>
</file>