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ESTADISTICAS TRIMESTRAL 2023\Estadística Trimestral ENERO-MARZO 2023\"/>
    </mc:Choice>
  </mc:AlternateContent>
  <xr:revisionPtr revIDLastSave="0" documentId="13_ncr:1_{54AA24D6-E00A-4B25-AEA8-EB55DC7D040E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DATOS DEL ACUEDUCTO" sheetId="10" r:id="rId1"/>
    <sheet name="CALIDAD" sheetId="9" r:id="rId2"/>
    <sheet name="ANALISIS FISICO-QUIMICO" sheetId="8" r:id="rId3"/>
    <sheet name="CONSUMO DE SUSTANCIAS" sheetId="6" r:id="rId4"/>
    <sheet name="PRODUCCION DE AGUA" sheetId="7" r:id="rId5"/>
    <sheet name="OPERACION Y MANTENIMIENTO" sheetId="3" r:id="rId6"/>
    <sheet name="AGUA RESIDUALES" sheetId="4" r:id="rId7"/>
    <sheet name="INGENIERIA" sheetId="5" r:id="rId8"/>
    <sheet name="COMERCIAL" sheetId="2" r:id="rId9"/>
    <sheet name="CATASTRO" sheetId="1" r:id="rId10"/>
  </sheets>
  <externalReferences>
    <externalReference r:id="rId11"/>
  </externalReferences>
  <definedNames>
    <definedName name="_xlnm.Print_Area" localSheetId="6">'AGUA RESIDUALES'!$A$1:$N$69</definedName>
    <definedName name="_xlnm.Print_Area" localSheetId="2">'ANALISIS FISICO-QUIMICO'!$A$1:$N$161</definedName>
    <definedName name="_xlnm.Print_Area" localSheetId="1">CALIDAD!$B$1:$Q$155</definedName>
    <definedName name="_xlnm.Print_Area" localSheetId="9">CATASTRO!$A$1:$L$57</definedName>
    <definedName name="_xlnm.Print_Area" localSheetId="8">COMERCIAL!$A$1:$Q$48</definedName>
    <definedName name="_xlnm.Print_Area" localSheetId="3">'CONSUMO DE SUSTANCIAS'!$A$1:$I$48</definedName>
    <definedName name="_xlnm.Print_Area" localSheetId="7">INGENIERIA!$A$1:$N$48</definedName>
    <definedName name="_xlnm.Print_Area" localSheetId="5">'OPERACION Y MANTENIMIENTO'!$A$1:$T$90</definedName>
    <definedName name="_xlnm.Print_Area" localSheetId="4">'PRODUCCION DE AGUA'!$A$1:$O$31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8" l="1"/>
  <c r="E94" i="8"/>
  <c r="E93" i="8"/>
  <c r="E91" i="8"/>
  <c r="F11" i="10" l="1"/>
  <c r="R62" i="3" l="1"/>
  <c r="R63" i="3"/>
  <c r="R64" i="3"/>
  <c r="R65" i="3"/>
  <c r="R66" i="3"/>
  <c r="R67" i="3"/>
  <c r="R68" i="3"/>
  <c r="R69" i="3"/>
  <c r="R70" i="3"/>
  <c r="R71" i="3"/>
  <c r="R72" i="3"/>
  <c r="R73" i="3"/>
  <c r="P10" i="3"/>
  <c r="E16" i="2" l="1"/>
  <c r="E18" i="2"/>
  <c r="E17" i="2"/>
  <c r="D17" i="2"/>
  <c r="D16" i="2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42" i="3"/>
  <c r="P9" i="3"/>
  <c r="D94" i="8"/>
  <c r="D93" i="8"/>
  <c r="D92" i="8"/>
  <c r="D91" i="8"/>
  <c r="E27" i="10"/>
  <c r="F26" i="10"/>
  <c r="D18" i="2" l="1"/>
  <c r="E36" i="6"/>
  <c r="E32" i="6" l="1"/>
  <c r="D27" i="10" l="1"/>
  <c r="C91" i="8"/>
  <c r="C94" i="8"/>
  <c r="C93" i="8"/>
  <c r="C92" i="8"/>
  <c r="F24" i="10" l="1"/>
  <c r="C18" i="2" l="1"/>
  <c r="F6" i="10"/>
  <c r="F7" i="10"/>
  <c r="F8" i="10"/>
  <c r="F9" i="10"/>
  <c r="F10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5" i="10"/>
  <c r="F8" i="7" l="1"/>
  <c r="C27" i="10" l="1"/>
  <c r="D36" i="6" l="1"/>
  <c r="F27" i="10"/>
  <c r="F15" i="1" l="1"/>
  <c r="F14" i="1"/>
  <c r="D32" i="6" l="1"/>
  <c r="D35" i="6"/>
  <c r="D34" i="6"/>
  <c r="D33" i="6"/>
  <c r="C17" i="2" l="1"/>
  <c r="C16" i="2" s="1"/>
  <c r="P8" i="3" l="1"/>
  <c r="F8" i="1" l="1"/>
  <c r="F9" i="1"/>
  <c r="F10" i="1"/>
  <c r="F11" i="1"/>
  <c r="F12" i="1"/>
  <c r="F13" i="1"/>
  <c r="F7" i="1"/>
  <c r="L8" i="1"/>
  <c r="L9" i="1"/>
  <c r="L10" i="1"/>
  <c r="L11" i="1"/>
  <c r="L12" i="1"/>
  <c r="L13" i="1"/>
  <c r="L7" i="1"/>
  <c r="E12" i="5"/>
  <c r="F17" i="4"/>
  <c r="F13" i="4"/>
  <c r="F5" i="10" l="1"/>
  <c r="E11" i="5" l="1"/>
  <c r="F14" i="4" l="1"/>
  <c r="F16" i="2" l="1"/>
  <c r="F16" i="4" l="1"/>
  <c r="F15" i="4"/>
  <c r="F12" i="4"/>
  <c r="F11" i="4"/>
  <c r="F10" i="4"/>
  <c r="F9" i="4"/>
  <c r="F8" i="4"/>
  <c r="F7" i="4"/>
  <c r="F18" i="2"/>
  <c r="F17" i="2"/>
  <c r="F15" i="2"/>
  <c r="F14" i="2"/>
  <c r="F13" i="2"/>
  <c r="F12" i="2"/>
  <c r="F11" i="2"/>
  <c r="D8" i="2"/>
  <c r="F10" i="2"/>
  <c r="C8" i="2"/>
  <c r="F9" i="2"/>
  <c r="E8" i="2"/>
  <c r="F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ENC-ESTADISTICA</author>
    <author>tc={9B88AE87-D0DC-4F94-B781-F80A8581428C}</author>
  </authors>
  <commentList>
    <comment ref="B1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de recaudacion
</t>
        </r>
      </text>
    </comment>
    <comment ref="B1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recaudacion</t>
        </r>
      </text>
    </comment>
    <comment ref="B13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facturados</t>
        </r>
      </text>
    </comment>
    <comment ref="B18" authorId="0" shapeId="0" xr:uid="{90B77662-6938-4AF6-BDDA-5DBBAE119550}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SUMATORIA CLIENTES MEDIDOS ,NO MEDIDOS Y ESPECIALES EN EL AREA DE FACTURACION
</t>
        </r>
      </text>
    </comment>
    <comment ref="B19" authorId="1" shapeId="0" xr:uid="{9B88AE87-D0DC-4F94-B781-F80A858142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cantidad de los facturados</t>
      </text>
    </comment>
  </commentList>
</comments>
</file>

<file path=xl/sharedStrings.xml><?xml version="1.0" encoding="utf-8"?>
<sst xmlns="http://schemas.openxmlformats.org/spreadsheetml/2006/main" count="1046" uniqueCount="208">
  <si>
    <t>Estadística del Departamento de Catastro</t>
  </si>
  <si>
    <t>Cant. De Trabajos Realizados</t>
  </si>
  <si>
    <t>Promedio</t>
  </si>
  <si>
    <t>CANTIDAD DE MANZANAS</t>
  </si>
  <si>
    <t>PREDIOS VISITADOS</t>
  </si>
  <si>
    <t>MANZANAS MEDIDAS NUEVAS</t>
  </si>
  <si>
    <t>CONTRATOS VERIFICADOS</t>
  </si>
  <si>
    <t>PROPIEDADES CENSADAS</t>
  </si>
  <si>
    <t>PROPIEDADES REMARCADAS</t>
  </si>
  <si>
    <t>SOLARES</t>
  </si>
  <si>
    <t xml:space="preserve">Indicador                      </t>
  </si>
  <si>
    <t>Eficiencia de Recaudo</t>
  </si>
  <si>
    <t>Facturación</t>
  </si>
  <si>
    <t>Recaudación</t>
  </si>
  <si>
    <t xml:space="preserve">Clientes medidos </t>
  </si>
  <si>
    <t xml:space="preserve">Clientes no medidos </t>
  </si>
  <si>
    <t>Clientes especiales</t>
  </si>
  <si>
    <t>Sin datos</t>
  </si>
  <si>
    <t>Clientes con alcantarillado</t>
  </si>
  <si>
    <t>Cobertura de Micromedición</t>
  </si>
  <si>
    <t>Total de Clientes activos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</si>
  <si>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</si>
  <si>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</si>
  <si>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</si>
  <si>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</si>
  <si>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</si>
  <si>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</si>
  <si>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>Desatascos de redes principales</t>
  </si>
  <si>
    <t>Desatascos de acometidas domiciliarias</t>
  </si>
  <si>
    <t>Desatascos de acometidas multi-domiciliarias</t>
  </si>
  <si>
    <t>Reparación de acometida domiciliarias</t>
  </si>
  <si>
    <t>Reparación de acometida multidomiciliarias</t>
  </si>
  <si>
    <t>Reparación de la red de alcantarillado</t>
  </si>
  <si>
    <t>Reparación de registro</t>
  </si>
  <si>
    <t>Limpieza de registros de Inspección</t>
  </si>
  <si>
    <t xml:space="preserve">                                                                                         </t>
  </si>
  <si>
    <t xml:space="preserve">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</si>
  <si>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</si>
  <si>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</si>
  <si>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</si>
  <si>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</si>
  <si>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</si>
  <si>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</si>
  <si>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</si>
  <si>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</si>
  <si>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</si>
  <si>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>Juntas HG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</si>
  <si>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</si>
  <si>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</si>
  <si>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</si>
  <si>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</si>
  <si>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</si>
  <si>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</si>
  <si>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</si>
  <si>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</si>
  <si>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</si>
  <si>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</si>
  <si>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</si>
  <si>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</si>
  <si>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</si>
  <si>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</si>
  <si>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Gaspar Hernández, Jamao al  Norte, Moquita, San Víctor, Veragua, etc.</t>
  </si>
  <si>
    <t>Libras de cloro granulado.</t>
  </si>
  <si>
    <t xml:space="preserve">Villa trina </t>
  </si>
  <si>
    <t xml:space="preserve">Múltiple Juan López </t>
  </si>
  <si>
    <t>Cay. Germosén, La Guama, Palmar, etc.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</si>
  <si>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</si>
  <si>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</si>
  <si>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</si>
  <si>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</si>
  <si>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</si>
  <si>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</si>
  <si>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</si>
  <si>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</si>
  <si>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</si>
  <si>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</si>
  <si>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</si>
  <si>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</si>
  <si>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</si>
  <si>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</si>
  <si>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</si>
  <si>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</si>
  <si>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</si>
  <si>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</si>
  <si>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</si>
  <si>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</si>
  <si>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</si>
  <si>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</si>
  <si>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</si>
  <si>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</si>
  <si>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</si>
  <si>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</si>
  <si>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</si>
  <si>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</si>
  <si>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</si>
  <si>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</si>
  <si>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</si>
  <si>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</si>
  <si>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</si>
  <si>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</si>
  <si>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</si>
  <si>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</si>
  <si>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</si>
  <si>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</si>
  <si>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</si>
  <si>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</si>
  <si>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</si>
  <si>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</si>
  <si>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</si>
  <si>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</si>
  <si>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</si>
  <si>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</si>
  <si>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 xml:space="preserve"> El Carril</t>
  </si>
  <si>
    <t>Gaspar H</t>
  </si>
  <si>
    <t>IP = Indice de Potabilidad</t>
  </si>
  <si>
    <t>IP  &gt; 95% segun normas internacionales</t>
  </si>
  <si>
    <t>Indice de Potabilidad por Punto de Muestra</t>
  </si>
  <si>
    <t>Punto Muestra</t>
  </si>
  <si>
    <t>Total general</t>
  </si>
  <si>
    <t>-</t>
  </si>
  <si>
    <t>Tapones</t>
  </si>
  <si>
    <t xml:space="preserve">Codos </t>
  </si>
  <si>
    <t>Total de Clientes</t>
  </si>
  <si>
    <r>
      <t>Producción Mensual de Agua ( M</t>
    </r>
    <r>
      <rPr>
        <b/>
        <sz val="16"/>
        <color theme="3" tint="-0.249977111117893"/>
        <rFont val="Calibri"/>
        <family val="2"/>
      </rPr>
      <t>³ ) "Planta Potabilizadora La Dura"</t>
    </r>
  </si>
  <si>
    <t>veragua</t>
  </si>
  <si>
    <t>CLIENTES NO REGISTRADOS</t>
  </si>
  <si>
    <t>PREDIOS DESHABITADOS</t>
  </si>
  <si>
    <t>CASAS CERRADAS</t>
  </si>
  <si>
    <t>CONSTRUCCIÓN</t>
  </si>
  <si>
    <t>CERTIFICACION DE DOBLES CONTRATOS</t>
  </si>
  <si>
    <t>VALIDACION DE NUEVOS CONTRATOS</t>
  </si>
  <si>
    <t>MANZANAS RE-MEDIDAS</t>
  </si>
  <si>
    <t>CODIGOS CORREGIDOS</t>
  </si>
  <si>
    <t>METROS</t>
  </si>
  <si>
    <t>Hato Viejo</t>
  </si>
  <si>
    <t>Trimestre Enero-Marzo</t>
  </si>
  <si>
    <t xml:space="preserve">            Trimestre  Enero-Marzo</t>
  </si>
  <si>
    <t xml:space="preserve">            Trimestre Enero-Marzo</t>
  </si>
  <si>
    <t>Enero</t>
  </si>
  <si>
    <t>Febrero</t>
  </si>
  <si>
    <t>Marzo</t>
  </si>
  <si>
    <t xml:space="preserve"> Trimestre Enero-Marzo</t>
  </si>
  <si>
    <t>Juntas HN</t>
  </si>
  <si>
    <t>UNIONES</t>
  </si>
  <si>
    <t>Sustitución de tubería H.S por PVC Ø 4" (Pies)</t>
  </si>
  <si>
    <t>Sustitución de tubería H.S por PVC Ø 6" (Pies)</t>
  </si>
  <si>
    <t>Sustitución de tubería H.S por PVC Ø 8" (Pies)</t>
  </si>
  <si>
    <t>Cantidad De Trabajos Realizados</t>
  </si>
  <si>
    <t>Quebrada Honda</t>
  </si>
  <si>
    <t xml:space="preserve">Los Brazos </t>
  </si>
  <si>
    <t>Pozo</t>
  </si>
  <si>
    <t xml:space="preserve"> Incluidos en el Control Sanitario</t>
  </si>
  <si>
    <t>Presa</t>
  </si>
  <si>
    <t>Promedio C.R en Redes (0.2-0.8 p.p.m)</t>
  </si>
  <si>
    <t>Promedio Turbidez (0-5 NTU) en Redes.</t>
  </si>
  <si>
    <t xml:space="preserve"> Turbidez en Redes.</t>
  </si>
  <si>
    <t xml:space="preserve">Micromedidores Instalados 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</si>
  <si>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</si>
  <si>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</si>
  <si>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</si>
  <si>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</si>
  <si>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</si>
  <si>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</si>
  <si>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</si>
  <si>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</si>
  <si>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</si>
  <si>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</si>
  <si>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</si>
  <si>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</si>
  <si>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</si>
  <si>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Caimito Puesto Grande</t>
  </si>
  <si>
    <t>villa Progreso</t>
  </si>
  <si>
    <t>Rio</t>
  </si>
  <si>
    <t>Tubos pvc</t>
  </si>
  <si>
    <t>Tee pvc</t>
  </si>
  <si>
    <t>Clanes HN</t>
  </si>
  <si>
    <t>Estadística Institucional del Año 2023</t>
  </si>
  <si>
    <t xml:space="preserve"> Análisis Físico-Químico Realizados a los Acueductos de CORAAMOCA, 2023</t>
  </si>
  <si>
    <t>CONSUMO DE SUSTANCIAS QUÍMICAS EN LOS ACUEDUCTOS DE CORAAMOCA 2023</t>
  </si>
  <si>
    <t>Año 2023</t>
  </si>
  <si>
    <t>Estadística del Departamento de Ingeniería 2023</t>
  </si>
  <si>
    <t>Estadística del Departamento Comercial 2023</t>
  </si>
  <si>
    <t>Trimestre Enero-Marzo 2023</t>
  </si>
  <si>
    <t>Reab. Valv.</t>
  </si>
  <si>
    <t>Ac. multiple</t>
  </si>
  <si>
    <t>Moquita</t>
  </si>
  <si>
    <t>Bejuco Blanco</t>
  </si>
  <si>
    <t>Veragua</t>
  </si>
  <si>
    <t>Multiple Juan López</t>
  </si>
  <si>
    <t>Múltiple Las Lagunas</t>
  </si>
  <si>
    <t>Multiple San Víctor</t>
  </si>
  <si>
    <t>Arroyo</t>
  </si>
  <si>
    <t>Quebra Honda</t>
  </si>
  <si>
    <t>Cayetano  Germosen</t>
  </si>
  <si>
    <t>Carril</t>
  </si>
  <si>
    <t>Calle del Rio</t>
  </si>
  <si>
    <t>Villa Progreso</t>
  </si>
  <si>
    <t>Los Brazos</t>
  </si>
  <si>
    <t>Gaspar Hernandez</t>
  </si>
  <si>
    <t>Instalacion Válvulas</t>
  </si>
  <si>
    <t>Válvula bola</t>
  </si>
  <si>
    <t>Clanes pvc</t>
  </si>
  <si>
    <t>Valv. VENTOSA</t>
  </si>
  <si>
    <t>ReHab. Valv.</t>
  </si>
  <si>
    <t>Tubos HN</t>
  </si>
  <si>
    <t xml:space="preserve">Ampliacion de Redes </t>
  </si>
  <si>
    <t>Mosquita</t>
  </si>
  <si>
    <t>1/3./2023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</si>
</sst>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_-* #,##0.00\ _€_-;\-* #,##0.00\ _€_-;_-* &quot;-&quot;??\ _€_-;_-@_-"/>
    <numFmt numFmtId="167" formatCode="_(* #,##0_);_(* \(#,##0\);_(* &quot;-&quot;??_);_(@_)"/>
    <numFmt numFmtId="168" formatCode="_-* #,##0.00\ &quot;€&quot;_-;\-* #,##0.00\ &quot;€&quot;_-;_-* &quot;-&quot;??\ &quot;€&quot;_-;_-@_-"/>
    <numFmt numFmtId="169" formatCode="_-[$RD$-1C0A]* #,##0_-;\-[$RD$-1C0A]* #,##0_-;_-[$RD$-1C0A]* &quot;-&quot;??_-;_-@_-"/>
  </numFmts>
  <fonts count="4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3" tint="-0.249977111117893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3" tint="-0.249977111117893"/>
      <name val="Calibri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8"/>
      <color theme="3" tint="-0.249977111117893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4"/>
      <color theme="3" tint="-0.249977111117893"/>
      <name val="Times New Roman"/>
      <family val="1"/>
    </font>
    <font>
      <b/>
      <sz val="18"/>
      <color theme="3"/>
      <name val="Times New Roman"/>
      <family val="1"/>
    </font>
    <font>
      <sz val="16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1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1" fillId="2" borderId="0" xfId="0" applyFont="1" applyFill="1"/>
    <xf numFmtId="9" fontId="10" fillId="5" borderId="0" xfId="1" applyFont="1" applyFill="1" applyBorder="1" applyAlignment="1">
      <alignment horizontal="center" vertical="center"/>
    </xf>
    <xf numFmtId="9" fontId="10" fillId="6" borderId="0" xfId="1" applyFont="1" applyFill="1" applyBorder="1" applyAlignment="1">
      <alignment horizontal="center"/>
    </xf>
    <xf numFmtId="0" fontId="14" fillId="2" borderId="0" xfId="0" applyFont="1" applyFill="1"/>
    <xf numFmtId="3" fontId="15" fillId="2" borderId="0" xfId="0" applyNumberFormat="1" applyFont="1" applyFill="1" applyAlignment="1">
      <alignment horizontal="right"/>
    </xf>
    <xf numFmtId="0" fontId="3" fillId="2" borderId="0" xfId="0" applyFont="1" applyFill="1"/>
    <xf numFmtId="0" fontId="13" fillId="2" borderId="0" xfId="0" applyFont="1" applyFill="1"/>
    <xf numFmtId="0" fontId="16" fillId="2" borderId="0" xfId="0" applyFont="1" applyFill="1"/>
    <xf numFmtId="0" fontId="13" fillId="2" borderId="0" xfId="0" applyFont="1" applyFill="1" applyAlignment="1">
      <alignment horizontal="center"/>
    </xf>
    <xf numFmtId="0" fontId="18" fillId="2" borderId="0" xfId="0" applyFont="1" applyFill="1"/>
    <xf numFmtId="12" fontId="13" fillId="2" borderId="0" xfId="0" applyNumberFormat="1" applyFont="1" applyFill="1"/>
    <xf numFmtId="0" fontId="19" fillId="0" borderId="0" xfId="0" applyFont="1"/>
    <xf numFmtId="0" fontId="13" fillId="0" borderId="0" xfId="0" applyFont="1"/>
    <xf numFmtId="3" fontId="9" fillId="10" borderId="9" xfId="0" applyNumberFormat="1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13" fillId="10" borderId="0" xfId="0" applyFont="1" applyFill="1" applyAlignment="1">
      <alignment horizontal="left" vertical="center"/>
    </xf>
    <xf numFmtId="14" fontId="13" fillId="2" borderId="2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wrapText="1"/>
    </xf>
    <xf numFmtId="0" fontId="13" fillId="2" borderId="11" xfId="0" applyFont="1" applyFill="1" applyBorder="1"/>
    <xf numFmtId="2" fontId="13" fillId="2" borderId="10" xfId="0" applyNumberFormat="1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top" wrapText="1"/>
    </xf>
    <xf numFmtId="2" fontId="0" fillId="2" borderId="0" xfId="0" applyNumberFormat="1" applyFill="1"/>
    <xf numFmtId="0" fontId="23" fillId="2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left" wrapText="1"/>
    </xf>
    <xf numFmtId="0" fontId="13" fillId="2" borderId="18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left"/>
    </xf>
    <xf numFmtId="9" fontId="0" fillId="2" borderId="0" xfId="1" applyFont="1" applyFill="1"/>
    <xf numFmtId="0" fontId="4" fillId="13" borderId="19" xfId="0" applyFont="1" applyFill="1" applyBorder="1"/>
    <xf numFmtId="0" fontId="4" fillId="13" borderId="19" xfId="0" applyFont="1" applyFill="1" applyBorder="1" applyAlignment="1">
      <alignment horizontal="center" vertical="center"/>
    </xf>
    <xf numFmtId="0" fontId="29" fillId="0" borderId="0" xfId="0" applyFont="1"/>
    <xf numFmtId="0" fontId="19" fillId="2" borderId="0" xfId="0" applyFont="1" applyFill="1" applyAlignment="1">
      <alignment horizontal="center" vertical="center"/>
    </xf>
    <xf numFmtId="2" fontId="13" fillId="2" borderId="2" xfId="0" applyNumberFormat="1" applyFont="1" applyFill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left" vertical="top" wrapText="1"/>
    </xf>
    <xf numFmtId="1" fontId="13" fillId="2" borderId="2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10" fontId="13" fillId="2" borderId="2" xfId="1" applyNumberFormat="1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/>
    </xf>
    <xf numFmtId="0" fontId="8" fillId="2" borderId="0" xfId="0" applyFont="1" applyFill="1"/>
    <xf numFmtId="2" fontId="30" fillId="13" borderId="19" xfId="0" applyNumberFormat="1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3" fontId="11" fillId="2" borderId="0" xfId="0" applyNumberFormat="1" applyFont="1" applyFill="1"/>
    <xf numFmtId="0" fontId="13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9" fillId="2" borderId="18" xfId="0" applyFont="1" applyFill="1" applyBorder="1" applyAlignment="1">
      <alignment vertical="top" wrapText="1"/>
    </xf>
    <xf numFmtId="0" fontId="19" fillId="2" borderId="0" xfId="0" applyFont="1" applyFill="1"/>
    <xf numFmtId="0" fontId="18" fillId="4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6" fillId="0" borderId="0" xfId="0" applyFont="1"/>
    <xf numFmtId="0" fontId="33" fillId="9" borderId="1" xfId="0" applyFont="1" applyFill="1" applyBorder="1" applyAlignment="1">
      <alignment horizontal="center" vertical="center" wrapText="1"/>
    </xf>
    <xf numFmtId="1" fontId="33" fillId="9" borderId="1" xfId="0" applyNumberFormat="1" applyFont="1" applyFill="1" applyBorder="1" applyAlignment="1">
      <alignment horizontal="center" vertical="center" wrapText="1"/>
    </xf>
    <xf numFmtId="12" fontId="34" fillId="3" borderId="1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12" fontId="34" fillId="3" borderId="2" xfId="0" applyNumberFormat="1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12" fontId="35" fillId="3" borderId="2" xfId="0" applyNumberFormat="1" applyFont="1" applyFill="1" applyBorder="1" applyAlignment="1">
      <alignment horizontal="center" vertical="center"/>
    </xf>
    <xf numFmtId="12" fontId="35" fillId="3" borderId="1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1" fontId="19" fillId="4" borderId="2" xfId="0" applyNumberFormat="1" applyFont="1" applyFill="1" applyBorder="1" applyAlignment="1">
      <alignment horizontal="center" vertical="center" wrapText="1"/>
    </xf>
    <xf numFmtId="1" fontId="33" fillId="4" borderId="2" xfId="0" applyNumberFormat="1" applyFont="1" applyFill="1" applyBorder="1" applyAlignment="1">
      <alignment horizontal="center" vertical="top" wrapText="1"/>
    </xf>
    <xf numFmtId="1" fontId="33" fillId="4" borderId="4" xfId="0" applyNumberFormat="1" applyFont="1" applyFill="1" applyBorder="1" applyAlignment="1">
      <alignment horizontal="center" vertical="top" wrapText="1"/>
    </xf>
    <xf numFmtId="1" fontId="19" fillId="4" borderId="4" xfId="0" applyNumberFormat="1" applyFont="1" applyFill="1" applyBorder="1" applyAlignment="1">
      <alignment horizontal="center" vertical="center" wrapText="1"/>
    </xf>
    <xf numFmtId="1" fontId="33" fillId="4" borderId="2" xfId="0" applyNumberFormat="1" applyFont="1" applyFill="1" applyBorder="1" applyAlignment="1">
      <alignment horizontal="left" vertical="top" wrapTex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1" fontId="17" fillId="4" borderId="2" xfId="0" applyNumberFormat="1" applyFont="1" applyFill="1" applyBorder="1" applyAlignment="1">
      <alignment horizontal="left" vertical="top" wrapText="1"/>
    </xf>
    <xf numFmtId="2" fontId="19" fillId="4" borderId="2" xfId="0" applyNumberFormat="1" applyFont="1" applyFill="1" applyBorder="1" applyAlignment="1">
      <alignment horizontal="center" vertical="top" wrapText="1"/>
    </xf>
    <xf numFmtId="0" fontId="33" fillId="3" borderId="12" xfId="0" applyFont="1" applyFill="1" applyBorder="1" applyAlignment="1">
      <alignment horizontal="center" vertical="center" wrapText="1"/>
    </xf>
    <xf numFmtId="0" fontId="30" fillId="6" borderId="15" xfId="0" applyFont="1" applyFill="1" applyBorder="1" applyAlignment="1">
      <alignment vertical="center"/>
    </xf>
    <xf numFmtId="0" fontId="30" fillId="11" borderId="15" xfId="0" applyFont="1" applyFill="1" applyBorder="1" applyAlignment="1">
      <alignment vertical="center"/>
    </xf>
    <xf numFmtId="0" fontId="30" fillId="12" borderId="15" xfId="0" applyFont="1" applyFill="1" applyBorder="1" applyAlignment="1">
      <alignment vertical="center"/>
    </xf>
    <xf numFmtId="0" fontId="30" fillId="12" borderId="13" xfId="0" applyFont="1" applyFill="1" applyBorder="1" applyAlignment="1">
      <alignment vertical="center"/>
    </xf>
    <xf numFmtId="0" fontId="30" fillId="6" borderId="13" xfId="0" applyFont="1" applyFill="1" applyBorder="1" applyAlignment="1">
      <alignment vertical="center"/>
    </xf>
    <xf numFmtId="0" fontId="30" fillId="6" borderId="16" xfId="0" applyFont="1" applyFill="1" applyBorder="1" applyAlignment="1">
      <alignment vertical="center"/>
    </xf>
    <xf numFmtId="0" fontId="30" fillId="11" borderId="13" xfId="0" applyFont="1" applyFill="1" applyBorder="1" applyAlignment="1">
      <alignment vertical="center"/>
    </xf>
    <xf numFmtId="0" fontId="30" fillId="11" borderId="16" xfId="0" applyFont="1" applyFill="1" applyBorder="1" applyAlignment="1">
      <alignment vertical="center"/>
    </xf>
    <xf numFmtId="0" fontId="30" fillId="12" borderId="16" xfId="0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3" borderId="1" xfId="0" applyFont="1" applyFill="1" applyBorder="1" applyAlignment="1">
      <alignment horizontal="center" wrapText="1"/>
    </xf>
    <xf numFmtId="2" fontId="33" fillId="14" borderId="2" xfId="0" applyNumberFormat="1" applyFont="1" applyFill="1" applyBorder="1" applyAlignment="1">
      <alignment horizontal="left" vertical="center" wrapText="1"/>
    </xf>
    <xf numFmtId="2" fontId="33" fillId="14" borderId="2" xfId="0" applyNumberFormat="1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/>
    </xf>
    <xf numFmtId="2" fontId="33" fillId="15" borderId="2" xfId="0" applyNumberFormat="1" applyFont="1" applyFill="1" applyBorder="1" applyAlignment="1">
      <alignment horizontal="center" wrapText="1"/>
    </xf>
    <xf numFmtId="2" fontId="33" fillId="15" borderId="2" xfId="0" applyNumberFormat="1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vertical="center"/>
    </xf>
    <xf numFmtId="0" fontId="30" fillId="15" borderId="15" xfId="0" applyFont="1" applyFill="1" applyBorder="1" applyAlignment="1">
      <alignment vertical="center"/>
    </xf>
    <xf numFmtId="0" fontId="17" fillId="10" borderId="1" xfId="0" applyFont="1" applyFill="1" applyBorder="1" applyAlignment="1">
      <alignment horizontal="left" wrapText="1"/>
    </xf>
    <xf numFmtId="0" fontId="17" fillId="10" borderId="2" xfId="0" applyFont="1" applyFill="1" applyBorder="1" applyAlignment="1">
      <alignment horizontal="center" vertical="top" wrapText="1"/>
    </xf>
    <xf numFmtId="3" fontId="17" fillId="10" borderId="9" xfId="0" applyNumberFormat="1" applyFont="1" applyFill="1" applyBorder="1" applyAlignment="1">
      <alignment horizontal="center" vertical="top" wrapText="1"/>
    </xf>
    <xf numFmtId="0" fontId="39" fillId="3" borderId="0" xfId="0" applyFont="1" applyFill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14" fontId="17" fillId="10" borderId="2" xfId="0" applyNumberFormat="1" applyFont="1" applyFill="1" applyBorder="1" applyAlignment="1">
      <alignment horizontal="center"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0" xfId="0" applyFont="1" applyFill="1" applyBorder="1" applyAlignment="1">
      <alignment horizontal="center" vertical="top" wrapText="1"/>
    </xf>
    <xf numFmtId="0" fontId="17" fillId="10" borderId="9" xfId="0" applyFont="1" applyFill="1" applyBorder="1" applyAlignment="1">
      <alignment horizontal="center" vertical="top" wrapText="1"/>
    </xf>
    <xf numFmtId="165" fontId="36" fillId="10" borderId="1" xfId="0" applyNumberFormat="1" applyFont="1" applyFill="1" applyBorder="1" applyAlignment="1">
      <alignment horizontal="center" vertical="top" wrapText="1"/>
    </xf>
    <xf numFmtId="167" fontId="36" fillId="4" borderId="1" xfId="2" applyNumberFormat="1" applyFont="1" applyFill="1" applyBorder="1" applyAlignment="1">
      <alignment horizontal="center" vertical="center" wrapText="1"/>
    </xf>
    <xf numFmtId="3" fontId="36" fillId="4" borderId="1" xfId="0" applyNumberFormat="1" applyFont="1" applyFill="1" applyBorder="1" applyAlignment="1">
      <alignment horizontal="center" wrapText="1"/>
    </xf>
    <xf numFmtId="0" fontId="39" fillId="3" borderId="1" xfId="0" applyFont="1" applyFill="1" applyBorder="1" applyAlignment="1">
      <alignment horizontal="center" vertical="center"/>
    </xf>
    <xf numFmtId="1" fontId="36" fillId="15" borderId="2" xfId="0" applyNumberFormat="1" applyFont="1" applyFill="1" applyBorder="1" applyAlignment="1">
      <alignment horizontal="left" vertical="center" wrapText="1"/>
    </xf>
    <xf numFmtId="1" fontId="36" fillId="15" borderId="2" xfId="0" applyNumberFormat="1" applyFont="1" applyFill="1" applyBorder="1" applyAlignment="1">
      <alignment horizontal="center" vertical="center" wrapText="1"/>
    </xf>
    <xf numFmtId="1" fontId="17" fillId="15" borderId="2" xfId="0" applyNumberFormat="1" applyFont="1" applyFill="1" applyBorder="1" applyAlignment="1">
      <alignment horizontal="center" vertical="center"/>
    </xf>
    <xf numFmtId="1" fontId="17" fillId="15" borderId="2" xfId="0" applyNumberFormat="1" applyFont="1" applyFill="1" applyBorder="1" applyAlignment="1">
      <alignment horizontal="center" vertical="center" wrapText="1"/>
    </xf>
    <xf numFmtId="9" fontId="40" fillId="5" borderId="0" xfId="1" applyFont="1" applyFill="1" applyBorder="1" applyAlignment="1">
      <alignment horizontal="left" vertical="center"/>
    </xf>
    <xf numFmtId="1" fontId="17" fillId="7" borderId="2" xfId="0" applyNumberFormat="1" applyFont="1" applyFill="1" applyBorder="1" applyAlignment="1">
      <alignment horizontal="left" vertical="center" wrapText="1"/>
    </xf>
    <xf numFmtId="1" fontId="17" fillId="4" borderId="2" xfId="0" applyNumberFormat="1" applyFont="1" applyFill="1" applyBorder="1" applyAlignment="1">
      <alignment vertical="center" wrapText="1"/>
    </xf>
    <xf numFmtId="1" fontId="17" fillId="7" borderId="2" xfId="0" applyNumberFormat="1" applyFont="1" applyFill="1" applyBorder="1" applyAlignment="1">
      <alignment vertical="center" wrapText="1"/>
    </xf>
    <xf numFmtId="3" fontId="42" fillId="4" borderId="2" xfId="0" applyNumberFormat="1" applyFont="1" applyFill="1" applyBorder="1" applyAlignment="1">
      <alignment horizontal="center" vertical="center" wrapText="1"/>
    </xf>
    <xf numFmtId="3" fontId="42" fillId="7" borderId="2" xfId="0" applyNumberFormat="1" applyFont="1" applyFill="1" applyBorder="1" applyAlignment="1">
      <alignment horizontal="center" vertical="center" wrapText="1"/>
    </xf>
    <xf numFmtId="164" fontId="42" fillId="5" borderId="0" xfId="1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3" fillId="2" borderId="0" xfId="0" applyFont="1" applyFill="1" applyAlignment="1">
      <alignment horizontal="center" vertical="top" wrapText="1"/>
    </xf>
    <xf numFmtId="165" fontId="13" fillId="2" borderId="0" xfId="0" applyNumberFormat="1" applyFont="1" applyFill="1" applyAlignment="1">
      <alignment horizontal="center" vertical="top" wrapText="1"/>
    </xf>
    <xf numFmtId="3" fontId="17" fillId="10" borderId="2" xfId="0" applyNumberFormat="1" applyFont="1" applyFill="1" applyBorder="1" applyAlignment="1">
      <alignment horizontal="center" vertical="top" wrapText="1"/>
    </xf>
    <xf numFmtId="1" fontId="19" fillId="15" borderId="2" xfId="0" applyNumberFormat="1" applyFont="1" applyFill="1" applyBorder="1" applyAlignment="1">
      <alignment horizontal="center" vertical="center" wrapText="1"/>
    </xf>
    <xf numFmtId="2" fontId="19" fillId="15" borderId="2" xfId="0" applyNumberFormat="1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6" borderId="15" xfId="0" applyNumberFormat="1" applyFont="1" applyFill="1" applyBorder="1" applyAlignment="1">
      <alignment horizontal="center" vertical="center"/>
    </xf>
    <xf numFmtId="2" fontId="4" fillId="6" borderId="0" xfId="0" applyNumberFormat="1" applyFont="1" applyFill="1" applyAlignment="1">
      <alignment horizontal="center" vertical="center"/>
    </xf>
    <xf numFmtId="2" fontId="4" fillId="6" borderId="2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2" fontId="4" fillId="2" borderId="22" xfId="0" applyNumberFormat="1" applyFont="1" applyFill="1" applyBorder="1" applyAlignment="1">
      <alignment horizontal="center" vertical="center"/>
    </xf>
    <xf numFmtId="2" fontId="4" fillId="11" borderId="15" xfId="0" applyNumberFormat="1" applyFont="1" applyFill="1" applyBorder="1" applyAlignment="1">
      <alignment horizontal="center" vertical="center"/>
    </xf>
    <xf numFmtId="2" fontId="4" fillId="11" borderId="0" xfId="0" applyNumberFormat="1" applyFont="1" applyFill="1" applyAlignment="1">
      <alignment horizontal="center" vertical="center"/>
    </xf>
    <xf numFmtId="2" fontId="4" fillId="11" borderId="21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65" fontId="4" fillId="15" borderId="15" xfId="0" applyNumberFormat="1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" fontId="4" fillId="12" borderId="15" xfId="0" applyNumberFormat="1" applyFont="1" applyFill="1" applyBorder="1" applyAlignment="1">
      <alignment horizontal="center" vertical="center"/>
    </xf>
    <xf numFmtId="1" fontId="4" fillId="12" borderId="0" xfId="0" applyNumberFormat="1" applyFont="1" applyFill="1" applyAlignment="1">
      <alignment horizontal="center" vertical="center"/>
    </xf>
    <xf numFmtId="1" fontId="4" fillId="12" borderId="21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7" fontId="36" fillId="15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33" fillId="15" borderId="2" xfId="0" applyNumberFormat="1" applyFont="1" applyFill="1" applyBorder="1" applyAlignment="1">
      <alignment horizontal="center" vertical="center" wrapText="1"/>
    </xf>
    <xf numFmtId="167" fontId="36" fillId="15" borderId="2" xfId="2" applyNumberFormat="1" applyFont="1" applyFill="1" applyBorder="1" applyAlignment="1">
      <alignment horizontal="left" wrapText="1"/>
    </xf>
    <xf numFmtId="0" fontId="33" fillId="15" borderId="2" xfId="0" applyFont="1" applyFill="1" applyBorder="1" applyAlignment="1">
      <alignment horizontal="center" vertical="center"/>
    </xf>
    <xf numFmtId="169" fontId="19" fillId="4" borderId="2" xfId="0" applyNumberFormat="1" applyFont="1" applyFill="1" applyBorder="1" applyAlignment="1">
      <alignment horizontal="center" vertical="center" wrapText="1"/>
    </xf>
    <xf numFmtId="0" fontId="27" fillId="13" borderId="19" xfId="0" applyFont="1" applyFill="1" applyBorder="1"/>
    <xf numFmtId="0" fontId="33" fillId="14" borderId="2" xfId="0" applyFont="1" applyFill="1" applyBorder="1" applyAlignment="1">
      <alignment horizontal="center"/>
    </xf>
    <xf numFmtId="1" fontId="33" fillId="14" borderId="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" fontId="17" fillId="4" borderId="5" xfId="0" applyNumberFormat="1" applyFont="1" applyFill="1" applyBorder="1" applyAlignment="1">
      <alignment horizontal="center" vertical="center" wrapText="1"/>
    </xf>
    <xf numFmtId="1" fontId="17" fillId="4" borderId="6" xfId="0" applyNumberFormat="1" applyFont="1" applyFill="1" applyBorder="1" applyAlignment="1">
      <alignment horizontal="center" vertical="center" wrapText="1"/>
    </xf>
    <xf numFmtId="1" fontId="17" fillId="4" borderId="2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19" fillId="2" borderId="8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39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</cellXfs>
  <cellStyles count="5">
    <cellStyle name="Millares" xfId="2" builtinId="3"/>
    <cellStyle name="Millares 2" xfId="3" xr:uid="{00000000-0005-0000-0000-000001000000}"/>
    <cellStyle name="Moneda 2" xfId="4" xr:uid="{00000000-0005-0000-0000-000002000000}"/>
    <cellStyle name="Normal" xfId="0" builtinId="0"/>
    <cellStyle name="Porcentaje" xfId="1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96.05263157894737</c:v>
                </c:pt>
                <c:pt idx="1">
                  <c:v>92</c:v>
                </c:pt>
                <c:pt idx="2">
                  <c:v>98.421052631578945</c:v>
                </c:pt>
                <c:pt idx="3">
                  <c:v>95.491228070175438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FISICO-QUIMICO'!$J$82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FISICO-QUIMICO'!$K$82:$M$82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FISICO-QUIMICO'!$J$83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FISICO-QUIMICO'!$K$83:$M$83</c:f>
              <c:numCache>
                <c:formatCode>General</c:formatCode>
                <c:ptCount val="3"/>
                <c:pt idx="0" formatCode="0.0">
                  <c:v>7.2</c:v>
                </c:pt>
                <c:pt idx="1">
                  <c:v>7.3</c:v>
                </c:pt>
                <c:pt idx="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FISICO-QUIMICO'!$J$84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FISICO-QUIMICO'!$K$84:$M$84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Dureza</a:t>
            </a:r>
          </a:p>
        </c:rich>
      </c:tx>
      <c:layout>
        <c:manualLayout>
          <c:xMode val="edge"/>
          <c:yMode val="edge"/>
          <c:x val="0.71383191785520661"/>
          <c:y val="0.9040357668477340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FISICO-QUIMICO'!$J$85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FISICO-QUIMICO'!$K$85:$M$85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FISICO-QUIMICO'!$J$86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FISICO-QUIMICO'!$K$86:$M$86</c:f>
              <c:numCache>
                <c:formatCode>0</c:formatCode>
                <c:ptCount val="3"/>
                <c:pt idx="0">
                  <c:v>68</c:v>
                </c:pt>
                <c:pt idx="1">
                  <c:v>68</c:v>
                </c:pt>
                <c:pt idx="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FISICO-QUIMICO'!$J$87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FISICO-QUIMICO'!$K$87:$M$87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Producción</a:t>
            </a:r>
            <a:r>
              <a:rPr lang="es-DO" sz="1600" b="1" baseline="0"/>
              <a:t> de Agua "Planta Potabilizadora la Dura (M3)"</a:t>
            </a:r>
            <a:endParaRPr lang="es-DO" sz="16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709012067263779E-2"/>
          <c:y val="0.14132240129183232"/>
          <c:w val="0.91903776625499078"/>
          <c:h val="0.7292066532559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3280925</c:v>
                </c:pt>
                <c:pt idx="1">
                  <c:v>2424586</c:v>
                </c:pt>
                <c:pt idx="2">
                  <c:v>2489828</c:v>
                </c:pt>
                <c:pt idx="3" formatCode="#,##0">
                  <c:v>2731779.6666666665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  <c:majorUnit val="9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Cantidad de Averías Corregidas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654283654410843E-2"/>
          <c:y val="0.13220748918814787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MANTENIMIENTO'!$B$8:$B$10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'OPERACION Y MANTENIMIENTO'!$P$8:$P$10</c:f>
              <c:numCache>
                <c:formatCode>0</c:formatCode>
                <c:ptCount val="3"/>
                <c:pt idx="0">
                  <c:v>182</c:v>
                </c:pt>
                <c:pt idx="1">
                  <c:v>152</c:v>
                </c:pt>
                <c:pt idx="2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C-4929-B2B6-676EB89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332502740954851E-2"/>
          <c:y val="0.15690770086897887"/>
          <c:w val="0.54813432339944845"/>
          <c:h val="0.70966958553238035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Enero</c:v>
                </c:pt>
              </c:strCache>
            </c:strRef>
          </c:tx>
          <c:explosion val="25"/>
          <c:dLbls>
            <c:dLbl>
              <c:idx val="0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39-4AD7-BA04-2E24E7367ED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9-4AD7-BA04-2E24E7367ED5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39-4AD7-BA04-2E24E7367ED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39-4AD7-BA04-2E24E7367ED5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39-4AD7-BA04-2E24E7367ED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RESIDUALES'!$C$7:$C$17</c:f>
              <c:numCache>
                <c:formatCode>0</c:formatCode>
                <c:ptCount val="11"/>
                <c:pt idx="0">
                  <c:v>31</c:v>
                </c:pt>
                <c:pt idx="1">
                  <c:v>24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817242170507151"/>
          <c:y val="2.1736698800500404E-2"/>
          <c:w val="0.32032220802014888"/>
          <c:h val="0.96260112345769899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Febrero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RESIDUALES'!$D$7:$D$17</c:f>
              <c:numCache>
                <c:formatCode>0</c:formatCode>
                <c:ptCount val="11"/>
                <c:pt idx="0">
                  <c:v>37</c:v>
                </c:pt>
                <c:pt idx="1">
                  <c:v>26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18316225463206"/>
          <c:y val="4.4530230320619306E-2"/>
          <c:w val="0.26297455395406744"/>
          <c:h val="0.93582193428311267"/>
        </c:manualLayout>
      </c:layout>
      <c:overlay val="0"/>
      <c:txPr>
        <a:bodyPr/>
        <a:lstStyle/>
        <a:p>
          <a:pPr>
            <a:defRPr sz="800"/>
          </a:pPr>
          <a:endParaRPr lang="es-DO"/>
        </a:p>
      </c:txPr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Marzo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RESIDUALES'!$E$7:$E$17</c:f>
              <c:numCache>
                <c:formatCode>0</c:formatCode>
                <c:ptCount val="11"/>
                <c:pt idx="0">
                  <c:v>38</c:v>
                </c:pt>
                <c:pt idx="1">
                  <c:v>36</c:v>
                </c:pt>
                <c:pt idx="2">
                  <c:v>0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0</c:v>
                </c:pt>
                <c:pt idx="7">
                  <c:v>9</c:v>
                </c:pt>
                <c:pt idx="8">
                  <c:v>53</c:v>
                </c:pt>
                <c:pt idx="9">
                  <c:v>9</c:v>
                </c:pt>
                <c:pt idx="1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632470558992562"/>
          <c:y val="3.0162959085413388E-2"/>
          <c:w val="0.32205367892355036"/>
          <c:h val="0.95192189370840874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Times New Roman" pitchFamily="18" charset="0"/>
                <a:cs typeface="Times New Roman" pitchFamily="18" charset="0"/>
              </a:defRPr>
            </a:pPr>
            <a:r>
              <a:rPr lang="es-ES" sz="1400" b="1"/>
              <a:t>Recaudación por Contrato de Construcción y Cambio de Acometida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660356527723169E-2"/>
          <c:y val="0.1036580575774171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RD$505,667 </c:v>
                </c:pt>
                <c:pt idx="2">
                  <c:v> RD$175,106 </c:v>
                </c:pt>
                <c:pt idx="3">
                  <c:v> RD$2,019,540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505666.5</c:v>
                </c:pt>
                <c:pt idx="1">
                  <c:v>175105.7</c:v>
                </c:pt>
                <c:pt idx="2">
                  <c:v>2019540.2</c:v>
                </c:pt>
                <c:pt idx="3">
                  <c:v>900104.1333333333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344618581648984E-2"/>
          <c:y val="0.1210493877467859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12,968,990</c:v>
                </c:pt>
                <c:pt idx="2">
                  <c:v>15,816,725</c:v>
                </c:pt>
                <c:pt idx="3">
                  <c:v>19,637,617</c:v>
                </c:pt>
                <c:pt idx="4">
                  <c:v>16,141,111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12968990</c:v>
                </c:pt>
                <c:pt idx="1">
                  <c:v>15816725</c:v>
                </c:pt>
                <c:pt idx="2">
                  <c:v>19637617</c:v>
                </c:pt>
                <c:pt idx="3">
                  <c:v>16141110.666666666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4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Mediciones del Departamento de Catastro, 2023</a:t>
            </a:r>
            <a:endParaRPr lang="en-US" sz="1800"/>
          </a:p>
        </c:rich>
      </c:tx>
      <c:layout>
        <c:manualLayout>
          <c:xMode val="edge"/>
          <c:yMode val="edge"/>
          <c:x val="0.28771661718959651"/>
          <c:y val="6.82414698162729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866373986762526E-2"/>
          <c:y val="2.2290077913489158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CATASTRO!$I$6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CERTIFICACION DE DOBLES CONTRATOS</c:v>
                </c:pt>
                <c:pt idx="6">
                  <c:v>VALIDACION DE NUEVOS CONTRATOS</c:v>
                </c:pt>
              </c:strCache>
            </c:strRef>
          </c:cat>
          <c:val>
            <c:numRef>
              <c:f>CATASTRO!$I$7:$I$13</c:f>
              <c:numCache>
                <c:formatCode>0</c:formatCode>
                <c:ptCount val="7"/>
                <c:pt idx="0">
                  <c:v>2</c:v>
                </c:pt>
                <c:pt idx="1">
                  <c:v>8</c:v>
                </c:pt>
                <c:pt idx="2">
                  <c:v>216</c:v>
                </c:pt>
                <c:pt idx="3">
                  <c:v>324</c:v>
                </c:pt>
                <c:pt idx="4">
                  <c:v>83</c:v>
                </c:pt>
                <c:pt idx="5">
                  <c:v>0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CATASTRO!$J$6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CERTIFICACION DE DOBLES CONTRATOS</c:v>
                </c:pt>
                <c:pt idx="6">
                  <c:v>VALIDACION DE NUEVOS CONTRATOS</c:v>
                </c:pt>
              </c:strCache>
            </c:strRef>
          </c:cat>
          <c:val>
            <c:numRef>
              <c:f>CATASTRO!$J$7:$J$13</c:f>
              <c:numCache>
                <c:formatCode>0</c:formatCode>
                <c:ptCount val="7"/>
                <c:pt idx="0">
                  <c:v>2</c:v>
                </c:pt>
                <c:pt idx="1">
                  <c:v>16</c:v>
                </c:pt>
                <c:pt idx="2">
                  <c:v>90</c:v>
                </c:pt>
                <c:pt idx="3">
                  <c:v>323</c:v>
                </c:pt>
                <c:pt idx="4">
                  <c:v>35</c:v>
                </c:pt>
                <c:pt idx="5">
                  <c:v>0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CATASTRO!$K$6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CERTIFICACION DE DOBLES CONTRATOS</c:v>
                </c:pt>
                <c:pt idx="6">
                  <c:v>VALIDACION DE NUEVOS CONTRATOS</c:v>
                </c:pt>
              </c:strCache>
            </c:strRef>
          </c:cat>
          <c:val>
            <c:numRef>
              <c:f>CATASTRO!$K$7:$K$13</c:f>
              <c:numCache>
                <c:formatCode>0</c:formatCode>
                <c:ptCount val="7"/>
                <c:pt idx="0">
                  <c:v>2</c:v>
                </c:pt>
                <c:pt idx="1">
                  <c:v>35</c:v>
                </c:pt>
                <c:pt idx="2">
                  <c:v>199</c:v>
                </c:pt>
                <c:pt idx="3">
                  <c:v>435</c:v>
                </c:pt>
                <c:pt idx="4">
                  <c:v>86</c:v>
                </c:pt>
                <c:pt idx="5">
                  <c:v>0</c:v>
                </c:pt>
                <c:pt idx="6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9767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ACUEDUCTO'!$C$27:$F$27</c:f>
              <c:numCache>
                <c:formatCode>0.00</c:formatCode>
                <c:ptCount val="4"/>
                <c:pt idx="0">
                  <c:v>97.323464912280699</c:v>
                </c:pt>
                <c:pt idx="1">
                  <c:v>95.313141025641016</c:v>
                </c:pt>
                <c:pt idx="2">
                  <c:v>97.508145363408516</c:v>
                </c:pt>
                <c:pt idx="3">
                  <c:v>96.714917100443415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96.05263157894737</c:v>
                </c:pt>
                <c:pt idx="1">
                  <c:v>92</c:v>
                </c:pt>
                <c:pt idx="2">
                  <c:v>98.421052631578945</c:v>
                </c:pt>
                <c:pt idx="3">
                  <c:v>95.491228070175438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ACUEDUCTO'!$C$27:$F$27</c:f>
              <c:numCache>
                <c:formatCode>0.00</c:formatCode>
                <c:ptCount val="4"/>
                <c:pt idx="0">
                  <c:v>97.323464912280699</c:v>
                </c:pt>
                <c:pt idx="1">
                  <c:v>95.313141025641016</c:v>
                </c:pt>
                <c:pt idx="2">
                  <c:v>97.508145363408516</c:v>
                </c:pt>
                <c:pt idx="3">
                  <c:v>96.714917100443415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96.05263157894737</c:v>
                </c:pt>
                <c:pt idx="1">
                  <c:v>92</c:v>
                </c:pt>
                <c:pt idx="2">
                  <c:v>98.421052631578945</c:v>
                </c:pt>
                <c:pt idx="3">
                  <c:v>95.491228070175438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Cloro</a:t>
            </a:r>
            <a:r>
              <a:rPr lang="en-US" baseline="0"/>
              <a:t>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FISICO-QUIMICO'!$J$76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FISICO-QUIMICO'!$K$76:$M$76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FISICO-QUIMICO'!$J$77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FISICO-QUIMICO'!$K$77:$M$77</c:f>
              <c:numCache>
                <c:formatCode>0.00</c:formatCode>
                <c:ptCount val="3"/>
                <c:pt idx="0">
                  <c:v>0.51</c:v>
                </c:pt>
                <c:pt idx="1">
                  <c:v>0.92</c:v>
                </c:pt>
                <c:pt idx="2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FISICO-QUIMICO'!$J$78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FISICO-QUIMICO'!$K$78:$M$78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FISICO-QUIMICO'!$J$79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FISICO-QUIMICO'!$K$79:$M$79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FISICO-QUIMICO'!$J$80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FISICO-QUIMICO'!$K$80:$M$80</c:f>
              <c:numCache>
                <c:formatCode>0.00</c:formatCode>
                <c:ptCount val="3"/>
                <c:pt idx="0">
                  <c:v>2.33</c:v>
                </c:pt>
                <c:pt idx="1">
                  <c:v>2.02</c:v>
                </c:pt>
                <c:pt idx="2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FISICO-QUIMICO'!$J$81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FISICO-QUIMICO'!$K$75:$M$75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FISICO-QUIMICO'!$K$81:$M$81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29</xdr:row>
      <xdr:rowOff>104774</xdr:rowOff>
    </xdr:from>
    <xdr:to>
      <xdr:col>14</xdr:col>
      <xdr:colOff>485775</xdr:colOff>
      <xdr:row>44</xdr:row>
      <xdr:rowOff>104774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95250</xdr:rowOff>
    </xdr:from>
    <xdr:to>
      <xdr:col>15</xdr:col>
      <xdr:colOff>38100</xdr:colOff>
      <xdr:row>101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140</xdr:row>
      <xdr:rowOff>0</xdr:rowOff>
    </xdr:from>
    <xdr:to>
      <xdr:col>15</xdr:col>
      <xdr:colOff>38100</xdr:colOff>
      <xdr:row>152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33</xdr:row>
      <xdr:rowOff>86511</xdr:rowOff>
    </xdr:from>
    <xdr:to>
      <xdr:col>13</xdr:col>
      <xdr:colOff>749709</xdr:colOff>
      <xdr:row>33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152400</xdr:rowOff>
    </xdr:from>
    <xdr:to>
      <xdr:col>14</xdr:col>
      <xdr:colOff>638174</xdr:colOff>
      <xdr:row>65</xdr:row>
      <xdr:rowOff>95250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53</xdr:row>
      <xdr:rowOff>105190</xdr:rowOff>
    </xdr:from>
    <xdr:to>
      <xdr:col>14</xdr:col>
      <xdr:colOff>272912</xdr:colOff>
      <xdr:row>53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285189</xdr:colOff>
      <xdr:row>17</xdr:row>
      <xdr:rowOff>170888</xdr:rowOff>
    </xdr:from>
    <xdr:to>
      <xdr:col>11</xdr:col>
      <xdr:colOff>668430</xdr:colOff>
      <xdr:row>43</xdr:row>
      <xdr:rowOff>56588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3014382</xdr:colOff>
      <xdr:row>45</xdr:row>
      <xdr:rowOff>123266</xdr:rowOff>
    </xdr:from>
    <xdr:to>
      <xdr:col>11</xdr:col>
      <xdr:colOff>439270</xdr:colOff>
      <xdr:row>56</xdr:row>
      <xdr:rowOff>156883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0331823" y="10085295"/>
          <a:ext cx="3115235" cy="2129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89</xdr:row>
      <xdr:rowOff>0</xdr:rowOff>
    </xdr:from>
    <xdr:to>
      <xdr:col>13</xdr:col>
      <xdr:colOff>67235</xdr:colOff>
      <xdr:row>112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123</xdr:row>
      <xdr:rowOff>209856</xdr:rowOff>
    </xdr:from>
    <xdr:to>
      <xdr:col>13</xdr:col>
      <xdr:colOff>407486</xdr:colOff>
      <xdr:row>153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93</xdr:row>
      <xdr:rowOff>89647</xdr:rowOff>
    </xdr:from>
    <xdr:to>
      <xdr:col>12</xdr:col>
      <xdr:colOff>654424</xdr:colOff>
      <xdr:row>93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3</xdr:row>
      <xdr:rowOff>44824</xdr:rowOff>
    </xdr:from>
    <xdr:to>
      <xdr:col>13</xdr:col>
      <xdr:colOff>840442</xdr:colOff>
      <xdr:row>9</xdr:row>
      <xdr:rowOff>36273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560295"/>
          <a:ext cx="13514295" cy="1201684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89</xdr:row>
      <xdr:rowOff>87474</xdr:rowOff>
    </xdr:from>
    <xdr:to>
      <xdr:col>13</xdr:col>
      <xdr:colOff>67235</xdr:colOff>
      <xdr:row>113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1291379</xdr:colOff>
      <xdr:row>131</xdr:row>
      <xdr:rowOff>212779</xdr:rowOff>
    </xdr:from>
    <xdr:to>
      <xdr:col>12</xdr:col>
      <xdr:colOff>661147</xdr:colOff>
      <xdr:row>132</xdr:row>
      <xdr:rowOff>11206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>
          <a:off x="1728408" y="30872073"/>
          <a:ext cx="10642886" cy="225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721660</xdr:colOff>
      <xdr:row>94</xdr:row>
      <xdr:rowOff>89647</xdr:rowOff>
    </xdr:from>
    <xdr:to>
      <xdr:col>12</xdr:col>
      <xdr:colOff>654424</xdr:colOff>
      <xdr:row>94</xdr:row>
      <xdr:rowOff>89647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>
          <a:off x="1150285" y="20339797"/>
          <a:ext cx="112389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3</xdr:row>
      <xdr:rowOff>44824</xdr:rowOff>
    </xdr:from>
    <xdr:to>
      <xdr:col>13</xdr:col>
      <xdr:colOff>834279</xdr:colOff>
      <xdr:row>9</xdr:row>
      <xdr:rowOff>93423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2E4FEB6-13AA-4841-9DAD-937FADA88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59174"/>
          <a:ext cx="13503649" cy="1248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105</xdr:row>
      <xdr:rowOff>51858</xdr:rowOff>
    </xdr:from>
    <xdr:to>
      <xdr:col>4</xdr:col>
      <xdr:colOff>354541</xdr:colOff>
      <xdr:row>117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105</xdr:row>
      <xdr:rowOff>199215</xdr:rowOff>
    </xdr:from>
    <xdr:to>
      <xdr:col>9</xdr:col>
      <xdr:colOff>430804</xdr:colOff>
      <xdr:row>118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121</xdr:row>
      <xdr:rowOff>43580</xdr:rowOff>
    </xdr:from>
    <xdr:to>
      <xdr:col>4</xdr:col>
      <xdr:colOff>214157</xdr:colOff>
      <xdr:row>133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121</xdr:row>
      <xdr:rowOff>137125</xdr:rowOff>
    </xdr:from>
    <xdr:to>
      <xdr:col>9</xdr:col>
      <xdr:colOff>210583</xdr:colOff>
      <xdr:row>133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36</xdr:row>
      <xdr:rowOff>47625</xdr:rowOff>
    </xdr:from>
    <xdr:to>
      <xdr:col>1</xdr:col>
      <xdr:colOff>4381500</xdr:colOff>
      <xdr:row>45</xdr:row>
      <xdr:rowOff>129461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428623" y="9715500"/>
          <a:ext cx="4371977" cy="20344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322118</xdr:colOff>
      <xdr:row>10</xdr:row>
      <xdr:rowOff>36369</xdr:rowOff>
    </xdr:from>
    <xdr:to>
      <xdr:col>14</xdr:col>
      <xdr:colOff>63475</xdr:colOff>
      <xdr:row>27</xdr:row>
      <xdr:rowOff>17807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149226</xdr:rowOff>
    </xdr:from>
    <xdr:to>
      <xdr:col>17</xdr:col>
      <xdr:colOff>723900</xdr:colOff>
      <xdr:row>30</xdr:row>
      <xdr:rowOff>159808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3161B91-4CC2-4216-A91C-19E625549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127748</xdr:rowOff>
    </xdr:from>
    <xdr:to>
      <xdr:col>5</xdr:col>
      <xdr:colOff>167640</xdr:colOff>
      <xdr:row>35</xdr:row>
      <xdr:rowOff>2242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167640</xdr:colOff>
      <xdr:row>18</xdr:row>
      <xdr:rowOff>22859</xdr:rowOff>
    </xdr:from>
    <xdr:to>
      <xdr:col>13</xdr:col>
      <xdr:colOff>160021</xdr:colOff>
      <xdr:row>34</xdr:row>
      <xdr:rowOff>137160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2699385</xdr:colOff>
      <xdr:row>41</xdr:row>
      <xdr:rowOff>160020</xdr:rowOff>
    </xdr:from>
    <xdr:to>
      <xdr:col>10</xdr:col>
      <xdr:colOff>571501</xdr:colOff>
      <xdr:row>59</xdr:row>
      <xdr:rowOff>47624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156882</xdr:rowOff>
    </xdr:from>
    <xdr:to>
      <xdr:col>13</xdr:col>
      <xdr:colOff>694765</xdr:colOff>
      <xdr:row>42</xdr:row>
      <xdr:rowOff>76200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20</xdr:row>
      <xdr:rowOff>134469</xdr:rowOff>
    </xdr:from>
    <xdr:to>
      <xdr:col>14</xdr:col>
      <xdr:colOff>751542</xdr:colOff>
      <xdr:row>40</xdr:row>
      <xdr:rowOff>116478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TRIMESTRAL/ESTADISTICA%20TRIMESTRAL%20ENERO-MARZO%202021/Estad&#237;stica%20%20Enero-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idad"/>
      <sheetName val="Análisis F Q"/>
      <sheetName val="Consumos"/>
      <sheetName val="Producción de Agua"/>
      <sheetName val="Operación y Mant."/>
      <sheetName val="Aguas Residuales"/>
      <sheetName val="Ingeniería"/>
      <sheetName val="Comercial"/>
      <sheetName val="Catastro"/>
      <sheetName val="RRHH"/>
      <sheetName val="Hoja1"/>
    </sheetNames>
    <sheetDataSet>
      <sheetData sheetId="0"/>
      <sheetData sheetId="1">
        <row r="63">
          <cell r="K63" t="str">
            <v>Enero</v>
          </cell>
        </row>
      </sheetData>
      <sheetData sheetId="2"/>
      <sheetData sheetId="3"/>
      <sheetData sheetId="4">
        <row r="6">
          <cell r="B6" t="str">
            <v>CANTIDAD DE AVERIAS CORREGIDAS</v>
          </cell>
        </row>
      </sheetData>
      <sheetData sheetId="5">
        <row r="6">
          <cell r="C6" t="str">
            <v>Enero</v>
          </cell>
        </row>
        <row r="7">
          <cell r="B7" t="str">
            <v>Desatascos de redes principales</v>
          </cell>
        </row>
        <row r="8">
          <cell r="B8" t="str">
            <v>Desatascos de acometidas domiciliarias</v>
          </cell>
        </row>
        <row r="9">
          <cell r="B9" t="str">
            <v>Desatascos de acometidas multi-domiciliarias</v>
          </cell>
        </row>
        <row r="10">
          <cell r="B10" t="str">
            <v>Reparación de acometida domiciliarias</v>
          </cell>
        </row>
        <row r="11">
          <cell r="B11" t="str">
            <v>Reparación de acometida multidomiciliarias</v>
          </cell>
        </row>
        <row r="12">
          <cell r="B12" t="str">
            <v>Reparación de la red de alcantarillado</v>
          </cell>
        </row>
        <row r="13">
          <cell r="B13" t="str">
            <v>Reparación de registro</v>
          </cell>
        </row>
        <row r="14">
          <cell r="B14" t="str">
            <v>Limpieza de registros de Inspección</v>
          </cell>
        </row>
        <row r="15">
          <cell r="B15" t="str">
            <v>Sustitución de tubería H.S por PVC Ø 4" (Pies)</v>
          </cell>
        </row>
        <row r="16">
          <cell r="B16" t="str">
            <v>Sustitución de tubería H.S por PVC Ø 6" (Pies)</v>
          </cell>
        </row>
        <row r="17">
          <cell r="B17" t="str">
            <v>Sustitución de tubería H.S por PVC Ø 8" (Pies)</v>
          </cell>
        </row>
      </sheetData>
      <sheetData sheetId="6">
        <row r="10">
          <cell r="B10" t="str">
            <v>Enero</v>
          </cell>
        </row>
      </sheetData>
      <sheetData sheetId="7">
        <row r="7">
          <cell r="C7" t="str">
            <v>Enero</v>
          </cell>
        </row>
      </sheetData>
      <sheetData sheetId="8">
        <row r="6">
          <cell r="I6" t="str">
            <v>Enero</v>
          </cell>
        </row>
      </sheetData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himas Martinez" id="{15FD8705-F1A4-4E3C-8EB1-AE09073E9717}" userId="d8d7be34aa6f9a9d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2-02-03T14:04:24.48" personId="{15FD8705-F1A4-4E3C-8EB1-AE09073E9717}" id="{9B88AE87-D0DC-4F94-B781-F80A8581428C}">
    <text>Total cantidad de los facturados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64"/>
  <sheetViews>
    <sheetView tabSelected="1" topLeftCell="A28" zoomScaleNormal="100" workbookViewId="0">
      <selection activeCell="I4" sqref="I4"/>
    </sheetView>
  </sheetViews>
  <sheetFormatPr baseColWidth="10" defaultColWidth="11.44140625" defaultRowHeight="14.4" x14ac:dyDescent="0.3"/>
  <cols>
    <col min="1" max="1" width="7.109375" style="5" customWidth="1"/>
    <col min="2" max="2" width="30" style="5" customWidth="1"/>
    <col min="3" max="5" width="9" style="5" customWidth="1"/>
    <col min="6" max="6" width="13.109375" style="5" customWidth="1"/>
    <col min="7" max="7" width="6.5546875" style="5" customWidth="1"/>
    <col min="8" max="8" width="17.4414062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4" width="11" style="5" customWidth="1"/>
    <col min="15" max="15" width="9.6640625" style="5" customWidth="1"/>
    <col min="16" max="16384" width="11.44140625" style="5"/>
  </cols>
  <sheetData>
    <row r="2" spans="2:24" ht="18" x14ac:dyDescent="0.35">
      <c r="B2" s="177" t="s">
        <v>116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2:24" ht="18" x14ac:dyDescent="0.3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24" ht="18.600000000000001" thickBot="1" x14ac:dyDescent="0.4">
      <c r="B4" s="39" t="s">
        <v>117</v>
      </c>
      <c r="C4" s="40" t="s">
        <v>138</v>
      </c>
      <c r="D4" s="40" t="s">
        <v>139</v>
      </c>
      <c r="E4" s="40" t="s">
        <v>140</v>
      </c>
      <c r="F4" s="52" t="s">
        <v>2</v>
      </c>
      <c r="H4" s="49"/>
      <c r="U4" s="4"/>
      <c r="V4" s="4"/>
      <c r="W4" s="4"/>
      <c r="X4" s="4"/>
    </row>
    <row r="5" spans="2:24" ht="19.2" thickTop="1" thickBot="1" x14ac:dyDescent="0.4">
      <c r="B5" s="85" t="s">
        <v>85</v>
      </c>
      <c r="C5" s="86">
        <v>96.05263157894737</v>
      </c>
      <c r="D5" s="86">
        <v>92</v>
      </c>
      <c r="E5" s="86">
        <v>98.421052631578945</v>
      </c>
      <c r="F5" s="86">
        <f t="shared" ref="F5:F27" si="0">IFERROR((AVERAGE(C5:E5)),"-")</f>
        <v>95.491228070175438</v>
      </c>
      <c r="H5" s="49"/>
      <c r="K5" s="32"/>
    </row>
    <row r="6" spans="2:24" ht="19.2" thickTop="1" thickBot="1" x14ac:dyDescent="0.4">
      <c r="B6" s="85" t="s">
        <v>86</v>
      </c>
      <c r="C6" s="86">
        <v>98.75</v>
      </c>
      <c r="D6" s="86">
        <v>93.84615384615384</v>
      </c>
      <c r="E6" s="86">
        <v>98</v>
      </c>
      <c r="F6" s="86">
        <f t="shared" si="0"/>
        <v>96.865384615384599</v>
      </c>
      <c r="H6" s="49"/>
      <c r="K6" s="32"/>
    </row>
    <row r="7" spans="2:24" ht="19.2" thickTop="1" thickBot="1" x14ac:dyDescent="0.4">
      <c r="B7" s="85" t="s">
        <v>108</v>
      </c>
      <c r="C7" s="86">
        <v>96.25</v>
      </c>
      <c r="D7" s="86">
        <v>91.666666666666671</v>
      </c>
      <c r="E7" s="86">
        <v>98.75</v>
      </c>
      <c r="F7" s="86">
        <f t="shared" si="0"/>
        <v>95.555555555555557</v>
      </c>
      <c r="H7" s="49"/>
      <c r="K7" s="32"/>
    </row>
    <row r="8" spans="2:24" ht="19.2" thickTop="1" thickBot="1" x14ac:dyDescent="0.4">
      <c r="B8" s="85" t="s">
        <v>109</v>
      </c>
      <c r="C8" s="86">
        <v>92.5</v>
      </c>
      <c r="D8" s="86">
        <v>93.333333333333329</v>
      </c>
      <c r="E8" s="86">
        <v>93.75</v>
      </c>
      <c r="F8" s="86">
        <f t="shared" si="0"/>
        <v>93.194444444444443</v>
      </c>
      <c r="H8" s="49"/>
      <c r="K8" s="32"/>
    </row>
    <row r="9" spans="2:24" ht="19.2" thickTop="1" thickBot="1" x14ac:dyDescent="0.4">
      <c r="B9" s="85" t="s">
        <v>110</v>
      </c>
      <c r="C9" s="86">
        <v>97.5</v>
      </c>
      <c r="D9" s="86">
        <v>85</v>
      </c>
      <c r="E9" s="86">
        <v>100</v>
      </c>
      <c r="F9" s="86">
        <f t="shared" si="0"/>
        <v>94.166666666666671</v>
      </c>
      <c r="H9" s="49"/>
      <c r="K9" s="32"/>
    </row>
    <row r="10" spans="2:24" ht="19.2" thickTop="1" thickBot="1" x14ac:dyDescent="0.4">
      <c r="B10" s="85" t="s">
        <v>87</v>
      </c>
      <c r="C10" s="86">
        <v>95</v>
      </c>
      <c r="D10" s="86">
        <v>96.666666666666671</v>
      </c>
      <c r="E10" s="86">
        <v>97.5</v>
      </c>
      <c r="F10" s="86">
        <f t="shared" si="0"/>
        <v>96.3888888888889</v>
      </c>
      <c r="H10" s="49"/>
      <c r="K10" s="32"/>
    </row>
    <row r="11" spans="2:24" ht="19.2" thickTop="1" thickBot="1" x14ac:dyDescent="0.4">
      <c r="B11" s="85" t="s">
        <v>206</v>
      </c>
      <c r="C11" s="86" t="s">
        <v>119</v>
      </c>
      <c r="D11" s="86" t="s">
        <v>119</v>
      </c>
      <c r="E11" s="86">
        <v>90</v>
      </c>
      <c r="F11" s="86">
        <f t="shared" si="0"/>
        <v>90</v>
      </c>
      <c r="H11" s="49"/>
      <c r="K11" s="32"/>
    </row>
    <row r="12" spans="2:24" ht="19.2" thickTop="1" thickBot="1" x14ac:dyDescent="0.4">
      <c r="B12" s="85" t="s">
        <v>88</v>
      </c>
      <c r="C12" s="86">
        <v>92.5</v>
      </c>
      <c r="D12" s="86">
        <v>100</v>
      </c>
      <c r="E12" s="86">
        <v>97.5</v>
      </c>
      <c r="F12" s="86">
        <f t="shared" si="0"/>
        <v>96.666666666666671</v>
      </c>
      <c r="H12" s="49"/>
      <c r="K12" s="32"/>
    </row>
    <row r="13" spans="2:24" ht="19.2" thickTop="1" thickBot="1" x14ac:dyDescent="0.4">
      <c r="B13" s="85" t="s">
        <v>148</v>
      </c>
      <c r="C13" s="86">
        <v>98.333333333333329</v>
      </c>
      <c r="D13" s="86">
        <v>95</v>
      </c>
      <c r="E13" s="86">
        <v>95</v>
      </c>
      <c r="F13" s="86">
        <f t="shared" si="0"/>
        <v>96.1111111111111</v>
      </c>
      <c r="H13" s="49"/>
      <c r="K13" s="32"/>
    </row>
    <row r="14" spans="2:24" ht="19.2" thickTop="1" thickBot="1" x14ac:dyDescent="0.4">
      <c r="B14" s="85" t="s">
        <v>111</v>
      </c>
      <c r="C14" s="86">
        <v>100</v>
      </c>
      <c r="D14" s="86">
        <v>95</v>
      </c>
      <c r="E14" s="86">
        <v>100</v>
      </c>
      <c r="F14" s="86">
        <f t="shared" si="0"/>
        <v>98.333333333333329</v>
      </c>
      <c r="H14" s="49"/>
      <c r="K14" s="32"/>
    </row>
    <row r="15" spans="2:24" ht="19.2" thickTop="1" thickBot="1" x14ac:dyDescent="0.4">
      <c r="B15" s="85" t="s">
        <v>89</v>
      </c>
      <c r="C15" s="86">
        <v>96.25</v>
      </c>
      <c r="D15" s="86">
        <v>91.25</v>
      </c>
      <c r="E15" s="86">
        <v>93.75</v>
      </c>
      <c r="F15" s="86">
        <f t="shared" si="0"/>
        <v>93.75</v>
      </c>
      <c r="H15" s="49"/>
      <c r="K15" s="32"/>
    </row>
    <row r="16" spans="2:24" ht="19.2" thickTop="1" thickBot="1" x14ac:dyDescent="0.4">
      <c r="B16" s="85" t="s">
        <v>134</v>
      </c>
      <c r="C16" s="86">
        <v>100</v>
      </c>
      <c r="D16" s="86">
        <v>100</v>
      </c>
      <c r="E16" s="86">
        <v>100</v>
      </c>
      <c r="F16" s="86">
        <f t="shared" si="0"/>
        <v>100</v>
      </c>
      <c r="H16" s="49"/>
      <c r="K16" s="32"/>
    </row>
    <row r="17" spans="2:11" ht="19.2" thickTop="1" thickBot="1" x14ac:dyDescent="0.4">
      <c r="B17" s="85" t="s">
        <v>112</v>
      </c>
      <c r="C17" s="86">
        <v>100</v>
      </c>
      <c r="D17" s="86">
        <v>100</v>
      </c>
      <c r="E17" s="86">
        <v>100</v>
      </c>
      <c r="F17" s="86">
        <f t="shared" si="0"/>
        <v>100</v>
      </c>
      <c r="H17" s="49"/>
      <c r="K17" s="32"/>
    </row>
    <row r="18" spans="2:11" ht="19.2" thickTop="1" thickBot="1" x14ac:dyDescent="0.4">
      <c r="B18" s="85" t="s">
        <v>90</v>
      </c>
      <c r="C18" s="86">
        <v>100</v>
      </c>
      <c r="D18" s="86">
        <v>95</v>
      </c>
      <c r="E18" s="86">
        <v>95</v>
      </c>
      <c r="F18" s="86">
        <f t="shared" si="0"/>
        <v>96.666666666666671</v>
      </c>
      <c r="H18" s="49"/>
      <c r="K18" s="32"/>
    </row>
    <row r="19" spans="2:11" ht="19.2" thickTop="1" thickBot="1" x14ac:dyDescent="0.4">
      <c r="B19" s="85" t="s">
        <v>171</v>
      </c>
      <c r="C19" s="86">
        <v>93.333333333333329</v>
      </c>
      <c r="D19" s="86">
        <v>90</v>
      </c>
      <c r="E19" s="86">
        <v>95</v>
      </c>
      <c r="F19" s="86">
        <f t="shared" si="0"/>
        <v>92.777777777777771</v>
      </c>
      <c r="H19" s="49"/>
      <c r="K19" s="32"/>
    </row>
    <row r="20" spans="2:11" ht="19.2" thickTop="1" thickBot="1" x14ac:dyDescent="0.4">
      <c r="B20" s="85" t="s">
        <v>91</v>
      </c>
      <c r="C20" s="86">
        <v>100</v>
      </c>
      <c r="D20" s="86">
        <v>97.5</v>
      </c>
      <c r="E20" s="86">
        <v>95</v>
      </c>
      <c r="F20" s="86">
        <f t="shared" si="0"/>
        <v>97.5</v>
      </c>
      <c r="H20" s="49"/>
      <c r="K20" s="32"/>
    </row>
    <row r="21" spans="2:11" ht="19.2" thickTop="1" thickBot="1" x14ac:dyDescent="0.4">
      <c r="B21" s="85" t="s">
        <v>149</v>
      </c>
      <c r="C21" s="86">
        <v>100</v>
      </c>
      <c r="D21" s="86">
        <v>100</v>
      </c>
      <c r="E21" s="86">
        <v>100</v>
      </c>
      <c r="F21" s="86">
        <f t="shared" si="0"/>
        <v>100</v>
      </c>
      <c r="H21" s="49"/>
      <c r="K21" s="32"/>
    </row>
    <row r="22" spans="2:11" ht="19.2" thickTop="1" thickBot="1" x14ac:dyDescent="0.4">
      <c r="B22" s="85" t="s">
        <v>170</v>
      </c>
      <c r="C22" s="86">
        <v>100</v>
      </c>
      <c r="D22" s="86">
        <v>100</v>
      </c>
      <c r="E22" s="86">
        <v>100</v>
      </c>
      <c r="F22" s="86">
        <f t="shared" si="0"/>
        <v>100</v>
      </c>
      <c r="H22" s="49"/>
      <c r="K22" s="32"/>
    </row>
    <row r="23" spans="2:11" ht="19.2" thickTop="1" thickBot="1" x14ac:dyDescent="0.4">
      <c r="B23" s="85" t="s">
        <v>113</v>
      </c>
      <c r="C23" s="86">
        <v>90</v>
      </c>
      <c r="D23" s="86">
        <v>95</v>
      </c>
      <c r="E23" s="86">
        <v>100</v>
      </c>
      <c r="F23" s="86">
        <f t="shared" si="0"/>
        <v>95</v>
      </c>
      <c r="H23" s="49"/>
      <c r="K23" s="32"/>
    </row>
    <row r="24" spans="2:11" ht="19.2" thickTop="1" thickBot="1" x14ac:dyDescent="0.4">
      <c r="B24" s="85" t="s">
        <v>187</v>
      </c>
      <c r="C24" s="86">
        <v>100</v>
      </c>
      <c r="D24" s="86">
        <v>95</v>
      </c>
      <c r="E24" s="86">
        <v>100</v>
      </c>
      <c r="F24" s="86">
        <f t="shared" si="0"/>
        <v>98.333333333333329</v>
      </c>
      <c r="H24" s="49"/>
      <c r="K24" s="32"/>
    </row>
    <row r="25" spans="2:11" ht="19.2" thickTop="1" thickBot="1" x14ac:dyDescent="0.4">
      <c r="B25" s="85" t="s">
        <v>92</v>
      </c>
      <c r="C25" s="86">
        <v>100</v>
      </c>
      <c r="D25" s="86">
        <v>100</v>
      </c>
      <c r="E25" s="86">
        <v>100</v>
      </c>
      <c r="F25" s="86">
        <f t="shared" si="0"/>
        <v>100</v>
      </c>
      <c r="G25" s="32"/>
      <c r="H25" s="49"/>
      <c r="K25" s="32"/>
    </row>
    <row r="26" spans="2:11" ht="19.2" thickTop="1" thickBot="1" x14ac:dyDescent="0.4">
      <c r="B26" s="85" t="s">
        <v>186</v>
      </c>
      <c r="C26" s="86" t="s">
        <v>119</v>
      </c>
      <c r="D26" s="86">
        <v>100</v>
      </c>
      <c r="E26" s="86">
        <v>100</v>
      </c>
      <c r="F26" s="86">
        <f t="shared" ref="F26" si="1">IFERROR((AVERAGE(C26:E26)),"-")</f>
        <v>100</v>
      </c>
      <c r="G26" s="32"/>
      <c r="H26" s="49"/>
      <c r="K26" s="32"/>
    </row>
    <row r="27" spans="2:11" ht="18.600000000000001" thickTop="1" x14ac:dyDescent="0.35">
      <c r="B27" s="174" t="s">
        <v>118</v>
      </c>
      <c r="C27" s="51">
        <f>IFERROR(AVERAGE(C5:C25),"-")</f>
        <v>97.323464912280699</v>
      </c>
      <c r="D27" s="51">
        <f>IFERROR(AVERAGE(D5:D25),"-")</f>
        <v>95.313141025641016</v>
      </c>
      <c r="E27" s="51">
        <f>IFERROR(AVERAGE(E5:E25),"-")</f>
        <v>97.508145363408516</v>
      </c>
      <c r="F27" s="51">
        <f t="shared" si="0"/>
        <v>96.714917100443415</v>
      </c>
      <c r="H27" s="49"/>
    </row>
    <row r="28" spans="2:11" ht="18" x14ac:dyDescent="0.35">
      <c r="C28" s="50"/>
      <c r="D28" s="50"/>
      <c r="E28" s="50"/>
      <c r="F28" s="50"/>
    </row>
    <row r="37" spans="20:20" x14ac:dyDescent="0.3">
      <c r="T37" s="38"/>
    </row>
    <row r="38" spans="20:20" x14ac:dyDescent="0.3">
      <c r="T38" s="38"/>
    </row>
    <row r="64" ht="16.5" customHeight="1" x14ac:dyDescent="0.3"/>
  </sheetData>
  <mergeCells count="1">
    <mergeCell ref="B2:O2"/>
  </mergeCells>
  <phoneticPr fontId="28" type="noConversion"/>
  <conditionalFormatting sqref="G25:G26 C27:F27 C25:C26 F5:F26">
    <cfRule type="cellIs" dxfId="4" priority="2" operator="lessThanOrEqual">
      <formula>95</formula>
    </cfRule>
  </conditionalFormatting>
  <conditionalFormatting sqref="C5:C24 D5:E26">
    <cfRule type="cellIs" dxfId="3" priority="7" operator="lessThanOrEqual">
      <formula>95</formula>
    </cfRule>
  </conditionalFormatting>
  <pageMargins left="0.7" right="0.7" top="0.75" bottom="0.75" header="0.3" footer="0.3"/>
  <pageSetup orientation="portrait" r:id="rId1"/>
  <ignoredErrors>
    <ignoredError sqref="C27:E27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7"/>
  <sheetViews>
    <sheetView showGridLines="0" view="pageBreakPreview" topLeftCell="A10" zoomScale="70" zoomScaleNormal="85" zoomScaleSheetLayoutView="70" workbookViewId="0">
      <selection activeCell="I86" sqref="I86"/>
    </sheetView>
  </sheetViews>
  <sheetFormatPr baseColWidth="10" defaultRowHeight="14.4" x14ac:dyDescent="0.3"/>
  <cols>
    <col min="1" max="1" width="8.33203125" customWidth="1"/>
    <col min="2" max="2" width="41.33203125" bestFit="1" customWidth="1"/>
    <col min="3" max="3" width="13" bestFit="1" customWidth="1"/>
    <col min="4" max="4" width="11.5546875" bestFit="1" customWidth="1"/>
    <col min="5" max="5" width="14.109375" bestFit="1" customWidth="1"/>
    <col min="6" max="6" width="13.33203125" bestFit="1" customWidth="1"/>
    <col min="7" max="7" width="10" customWidth="1"/>
    <col min="8" max="8" width="54.88671875" customWidth="1"/>
    <col min="9" max="9" width="9.33203125" bestFit="1" customWidth="1"/>
    <col min="10" max="10" width="11.5546875" bestFit="1" customWidth="1"/>
    <col min="11" max="11" width="10" customWidth="1"/>
    <col min="12" max="12" width="18.44140625" customWidth="1"/>
    <col min="14" max="14" width="15.33203125" customWidth="1"/>
  </cols>
  <sheetData>
    <row r="1" spans="1:12" x14ac:dyDescent="0.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20.399999999999999" customHeigh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22.8" x14ac:dyDescent="0.3">
      <c r="A3" s="213" t="s">
        <v>182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5" spans="1:12" ht="15" thickBot="1" x14ac:dyDescent="0.35"/>
    <row r="6" spans="1:12" ht="42" thickTop="1" thickBot="1" x14ac:dyDescent="0.4">
      <c r="B6" s="110" t="s">
        <v>1</v>
      </c>
      <c r="C6" s="110" t="s">
        <v>138</v>
      </c>
      <c r="D6" s="110" t="s">
        <v>139</v>
      </c>
      <c r="E6" s="110" t="s">
        <v>140</v>
      </c>
      <c r="F6" s="119" t="s">
        <v>2</v>
      </c>
      <c r="G6" s="1"/>
      <c r="H6" s="110" t="s">
        <v>1</v>
      </c>
      <c r="I6" s="110" t="s">
        <v>138</v>
      </c>
      <c r="J6" s="110" t="s">
        <v>139</v>
      </c>
      <c r="K6" s="110" t="s">
        <v>140</v>
      </c>
      <c r="L6" s="110" t="s">
        <v>2</v>
      </c>
    </row>
    <row r="7" spans="1:12" ht="19.2" thickTop="1" thickBot="1" x14ac:dyDescent="0.4">
      <c r="B7" s="120" t="s">
        <v>3</v>
      </c>
      <c r="C7" s="171">
        <v>45</v>
      </c>
      <c r="D7" s="121">
        <v>32</v>
      </c>
      <c r="E7" s="121">
        <v>31</v>
      </c>
      <c r="F7" s="121">
        <f>IFERROR(AVERAGE(C7:E7)," ")</f>
        <v>36</v>
      </c>
      <c r="G7" s="1"/>
      <c r="H7" s="122" t="s">
        <v>131</v>
      </c>
      <c r="I7" s="123">
        <v>2</v>
      </c>
      <c r="J7" s="123">
        <v>2</v>
      </c>
      <c r="K7" s="123">
        <v>2</v>
      </c>
      <c r="L7" s="123">
        <f>IFERROR(AVERAGE(I7:K7)," ")</f>
        <v>2</v>
      </c>
    </row>
    <row r="8" spans="1:12" ht="19.2" thickTop="1" thickBot="1" x14ac:dyDescent="0.4">
      <c r="B8" s="120" t="s">
        <v>4</v>
      </c>
      <c r="C8" s="171">
        <v>587</v>
      </c>
      <c r="D8" s="121">
        <v>164</v>
      </c>
      <c r="E8" s="121">
        <v>675</v>
      </c>
      <c r="F8" s="121">
        <f t="shared" ref="F8:F15" si="0">IFERROR(AVERAGE(C8:E8)," ")</f>
        <v>475.33333333333331</v>
      </c>
      <c r="G8" s="1"/>
      <c r="H8" s="122" t="s">
        <v>5</v>
      </c>
      <c r="I8" s="123">
        <v>8</v>
      </c>
      <c r="J8" s="123">
        <v>16</v>
      </c>
      <c r="K8" s="123">
        <v>35</v>
      </c>
      <c r="L8" s="123">
        <f t="shared" ref="L8:L13" si="1">IFERROR(AVERAGE(I8:K8)," ")</f>
        <v>19.666666666666668</v>
      </c>
    </row>
    <row r="9" spans="1:12" ht="19.2" thickTop="1" thickBot="1" x14ac:dyDescent="0.4">
      <c r="B9" s="120" t="s">
        <v>6</v>
      </c>
      <c r="C9" s="171">
        <v>103</v>
      </c>
      <c r="D9" s="121">
        <v>8</v>
      </c>
      <c r="E9" s="121">
        <v>99</v>
      </c>
      <c r="F9" s="121">
        <f t="shared" si="0"/>
        <v>70</v>
      </c>
      <c r="G9" s="1"/>
      <c r="H9" s="122" t="s">
        <v>7</v>
      </c>
      <c r="I9" s="123">
        <v>216</v>
      </c>
      <c r="J9" s="123">
        <v>90</v>
      </c>
      <c r="K9" s="123">
        <v>199</v>
      </c>
      <c r="L9" s="123">
        <f t="shared" si="1"/>
        <v>168.33333333333334</v>
      </c>
    </row>
    <row r="10" spans="1:12" ht="33" customHeight="1" thickTop="1" thickBot="1" x14ac:dyDescent="0.4">
      <c r="B10" s="120" t="s">
        <v>125</v>
      </c>
      <c r="C10" s="171">
        <v>113</v>
      </c>
      <c r="D10" s="121">
        <v>82</v>
      </c>
      <c r="E10" s="121">
        <v>100</v>
      </c>
      <c r="F10" s="121">
        <f t="shared" si="0"/>
        <v>98.333333333333329</v>
      </c>
      <c r="G10" s="1"/>
      <c r="H10" s="123" t="s">
        <v>8</v>
      </c>
      <c r="I10" s="123">
        <v>324</v>
      </c>
      <c r="J10" s="123">
        <v>323</v>
      </c>
      <c r="K10" s="123">
        <v>435</v>
      </c>
      <c r="L10" s="123">
        <f t="shared" si="1"/>
        <v>360.66666666666669</v>
      </c>
    </row>
    <row r="11" spans="1:12" ht="19.2" thickTop="1" thickBot="1" x14ac:dyDescent="0.4">
      <c r="B11" s="120" t="s">
        <v>126</v>
      </c>
      <c r="C11" s="171">
        <v>24</v>
      </c>
      <c r="D11" s="121">
        <v>13</v>
      </c>
      <c r="E11" s="121">
        <v>27</v>
      </c>
      <c r="F11" s="121">
        <f t="shared" si="0"/>
        <v>21.333333333333332</v>
      </c>
      <c r="G11" s="1"/>
      <c r="H11" s="122" t="s">
        <v>132</v>
      </c>
      <c r="I11" s="123">
        <v>83</v>
      </c>
      <c r="J11" s="123">
        <v>35</v>
      </c>
      <c r="K11" s="123">
        <v>86</v>
      </c>
      <c r="L11" s="123">
        <f t="shared" si="1"/>
        <v>68</v>
      </c>
    </row>
    <row r="12" spans="1:12" ht="36" thickTop="1" thickBot="1" x14ac:dyDescent="0.4">
      <c r="B12" s="120" t="s">
        <v>127</v>
      </c>
      <c r="C12" s="171">
        <v>45</v>
      </c>
      <c r="D12" s="121">
        <v>40</v>
      </c>
      <c r="E12" s="121">
        <v>209</v>
      </c>
      <c r="F12" s="121">
        <f t="shared" si="0"/>
        <v>98</v>
      </c>
      <c r="G12" s="1"/>
      <c r="H12" s="123" t="s">
        <v>129</v>
      </c>
      <c r="I12" s="123" t="s">
        <v>119</v>
      </c>
      <c r="J12" s="123" t="s">
        <v>119</v>
      </c>
      <c r="K12" s="123">
        <v>0</v>
      </c>
      <c r="L12" s="123">
        <f t="shared" si="1"/>
        <v>0</v>
      </c>
    </row>
    <row r="13" spans="1:12" ht="19.2" thickTop="1" thickBot="1" x14ac:dyDescent="0.4">
      <c r="B13" s="120" t="s">
        <v>9</v>
      </c>
      <c r="C13" s="171">
        <v>244</v>
      </c>
      <c r="D13" s="121">
        <v>25</v>
      </c>
      <c r="E13" s="121">
        <v>206</v>
      </c>
      <c r="F13" s="121">
        <f t="shared" si="0"/>
        <v>158.33333333333334</v>
      </c>
      <c r="G13" s="1"/>
      <c r="H13" s="122" t="s">
        <v>130</v>
      </c>
      <c r="I13" s="123">
        <v>11</v>
      </c>
      <c r="J13" s="123">
        <v>71</v>
      </c>
      <c r="K13" s="123">
        <v>128</v>
      </c>
      <c r="L13" s="123">
        <f t="shared" si="1"/>
        <v>70</v>
      </c>
    </row>
    <row r="14" spans="1:12" ht="19.2" thickTop="1" thickBot="1" x14ac:dyDescent="0.4">
      <c r="B14" s="120" t="s">
        <v>128</v>
      </c>
      <c r="C14" s="171">
        <v>19</v>
      </c>
      <c r="D14" s="121">
        <v>3</v>
      </c>
      <c r="E14" s="121">
        <v>38</v>
      </c>
      <c r="F14" s="121">
        <f t="shared" si="0"/>
        <v>20</v>
      </c>
      <c r="G14" s="1"/>
      <c r="H14" s="1"/>
      <c r="I14" s="1"/>
      <c r="J14" s="1"/>
      <c r="K14" s="1"/>
      <c r="L14" s="1"/>
    </row>
    <row r="15" spans="1:12" ht="19.2" thickTop="1" thickBot="1" x14ac:dyDescent="0.4">
      <c r="B15" s="120" t="s">
        <v>133</v>
      </c>
      <c r="C15" s="171">
        <v>18359.5</v>
      </c>
      <c r="D15" s="167" t="s">
        <v>119</v>
      </c>
      <c r="E15" s="167">
        <v>16687</v>
      </c>
      <c r="F15" s="121">
        <f t="shared" si="0"/>
        <v>17523.25</v>
      </c>
      <c r="G15" s="1"/>
      <c r="H15" s="1"/>
      <c r="I15" s="1"/>
      <c r="J15" s="2"/>
      <c r="K15" s="2"/>
      <c r="L15" s="2"/>
    </row>
    <row r="16" spans="1:12" ht="18.600000000000001" thickTop="1" x14ac:dyDescent="0.35">
      <c r="A16" s="1"/>
      <c r="B16" s="1"/>
      <c r="C16" s="1"/>
      <c r="D16" s="1"/>
      <c r="E16" s="1"/>
      <c r="F16" s="1"/>
      <c r="G16" s="1"/>
      <c r="H16" s="1"/>
      <c r="I16" s="1"/>
      <c r="J16" s="3"/>
      <c r="K16" s="3"/>
      <c r="L16" s="3"/>
    </row>
    <row r="17" spans="8:8" ht="18" x14ac:dyDescent="0.35">
      <c r="H17" s="1"/>
    </row>
    <row r="37" spans="3:8" x14ac:dyDescent="0.3">
      <c r="D37">
        <v>545</v>
      </c>
    </row>
    <row r="38" spans="3:8" x14ac:dyDescent="0.3">
      <c r="C38" s="5"/>
      <c r="D38" s="5"/>
      <c r="E38" s="5"/>
      <c r="F38" s="5"/>
      <c r="H38">
        <v>0</v>
      </c>
    </row>
    <row r="39" spans="3:8" x14ac:dyDescent="0.3">
      <c r="C39" s="5"/>
      <c r="D39" s="5"/>
      <c r="E39" s="5"/>
      <c r="F39" s="5"/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</sheetData>
  <mergeCells count="2">
    <mergeCell ref="A1:L2"/>
    <mergeCell ref="A3:L3"/>
  </mergeCells>
  <phoneticPr fontId="28" type="noConversion"/>
  <pageMargins left="0" right="0" top="0.74803149606299213" bottom="0" header="0.31496062992125984" footer="0.31496062992125984"/>
  <pageSetup scale="57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103"/>
  <sheetViews>
    <sheetView view="pageBreakPreview" topLeftCell="A121" zoomScale="70" zoomScaleNormal="70" zoomScaleSheetLayoutView="70" workbookViewId="0">
      <selection activeCell="I86" sqref="I86"/>
    </sheetView>
  </sheetViews>
  <sheetFormatPr baseColWidth="10" defaultColWidth="11.44140625" defaultRowHeight="15.6" x14ac:dyDescent="0.3"/>
  <cols>
    <col min="1" max="1" width="0.33203125" style="12" customWidth="1"/>
    <col min="2" max="2" width="6.109375" style="12" customWidth="1"/>
    <col min="3" max="3" width="21.6640625" style="56" bestFit="1" customWidth="1"/>
    <col min="4" max="4" width="14.44140625" style="18" bestFit="1" customWidth="1"/>
    <col min="5" max="5" width="17.88671875" style="18" bestFit="1" customWidth="1"/>
    <col min="6" max="6" width="13.44140625" style="18" customWidth="1"/>
    <col min="7" max="7" width="14.5546875" style="18" bestFit="1" customWidth="1"/>
    <col min="8" max="8" width="19.44140625" style="18" bestFit="1" customWidth="1"/>
    <col min="9" max="9" width="15.5546875" style="18" bestFit="1" customWidth="1"/>
    <col min="10" max="10" width="18.88671875" style="18" bestFit="1" customWidth="1"/>
    <col min="11" max="11" width="22.6640625" style="18" bestFit="1" customWidth="1"/>
    <col min="12" max="12" width="10.44140625" style="18" bestFit="1" customWidth="1"/>
    <col min="13" max="13" width="21" style="18" bestFit="1" customWidth="1"/>
    <col min="14" max="14" width="15.109375" style="18" bestFit="1" customWidth="1"/>
    <col min="15" max="15" width="13.88671875" style="12" bestFit="1" customWidth="1"/>
    <col min="16" max="16" width="12.33203125" style="12" bestFit="1" customWidth="1"/>
    <col min="17" max="17" width="9.33203125" style="12" bestFit="1" customWidth="1"/>
    <col min="18" max="49" width="11.44140625" style="12"/>
    <col min="50" max="16384" width="11.44140625" style="18"/>
  </cols>
  <sheetData>
    <row r="1" spans="3:49" s="12" customFormat="1" ht="9" customHeight="1" x14ac:dyDescent="0.3">
      <c r="C1" s="54"/>
    </row>
    <row r="2" spans="3:49" s="12" customFormat="1" x14ac:dyDescent="0.3">
      <c r="C2" s="54"/>
    </row>
    <row r="3" spans="3:49" s="12" customFormat="1" x14ac:dyDescent="0.3">
      <c r="C3" s="54"/>
    </row>
    <row r="4" spans="3:49" s="12" customFormat="1" x14ac:dyDescent="0.3">
      <c r="C4" s="54"/>
    </row>
    <row r="5" spans="3:49" s="12" customFormat="1" x14ac:dyDescent="0.3">
      <c r="C5" s="54"/>
    </row>
    <row r="6" spans="3:49" s="12" customFormat="1" x14ac:dyDescent="0.3">
      <c r="C6" s="54"/>
    </row>
    <row r="7" spans="3:49" s="12" customFormat="1" x14ac:dyDescent="0.3">
      <c r="C7" s="54"/>
    </row>
    <row r="8" spans="3:49" s="12" customFormat="1" x14ac:dyDescent="0.3">
      <c r="C8" s="54"/>
    </row>
    <row r="9" spans="3:49" s="12" customFormat="1" x14ac:dyDescent="0.3">
      <c r="C9" s="54"/>
    </row>
    <row r="10" spans="3:49" s="12" customFormat="1" x14ac:dyDescent="0.3">
      <c r="C10" s="54"/>
    </row>
    <row r="11" spans="3:49" s="12" customFormat="1" ht="22.8" x14ac:dyDescent="0.4">
      <c r="C11" s="181" t="s">
        <v>176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</row>
    <row r="12" spans="3:49" s="12" customFormat="1" ht="17.399999999999999" x14ac:dyDescent="0.3">
      <c r="C12" s="185" t="s">
        <v>135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</row>
    <row r="13" spans="3:49" s="12" customFormat="1" x14ac:dyDescent="0.3">
      <c r="C13" s="54"/>
      <c r="D13"/>
    </row>
    <row r="14" spans="3:49" s="12" customFormat="1" ht="20.399999999999999" x14ac:dyDescent="0.35">
      <c r="C14" s="182" t="s">
        <v>106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</row>
    <row r="15" spans="3:49" s="12" customFormat="1" ht="12.75" customHeight="1" x14ac:dyDescent="0.3">
      <c r="C15" s="55"/>
    </row>
    <row r="16" spans="3:49" ht="16.2" thickBot="1" x14ac:dyDescent="0.35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</row>
    <row r="17" spans="3:17" ht="51.75" customHeight="1" thickTop="1" thickBot="1" x14ac:dyDescent="0.35">
      <c r="C17" s="68" t="s">
        <v>107</v>
      </c>
      <c r="D17" s="68" t="s">
        <v>157</v>
      </c>
      <c r="E17" s="68" t="s">
        <v>158</v>
      </c>
      <c r="F17" s="68" t="s">
        <v>159</v>
      </c>
      <c r="G17" s="82" t="s">
        <v>160</v>
      </c>
      <c r="H17" s="82" t="s">
        <v>161</v>
      </c>
      <c r="I17" s="68" t="s">
        <v>162</v>
      </c>
      <c r="J17" s="83" t="s">
        <v>163</v>
      </c>
      <c r="K17" s="82" t="s">
        <v>164</v>
      </c>
      <c r="L17" s="68" t="s">
        <v>165</v>
      </c>
      <c r="M17" s="84" t="s">
        <v>166</v>
      </c>
      <c r="N17" s="82" t="s">
        <v>167</v>
      </c>
      <c r="O17" s="82" t="s">
        <v>168</v>
      </c>
      <c r="P17" s="82" t="s">
        <v>169</v>
      </c>
      <c r="Q17" s="82" t="s">
        <v>22</v>
      </c>
    </row>
    <row r="18" spans="3:17" ht="16.8" thickTop="1" thickBot="1" x14ac:dyDescent="0.35">
      <c r="C18" s="137" t="s">
        <v>85</v>
      </c>
      <c r="D18" s="137">
        <v>76</v>
      </c>
      <c r="E18" s="137">
        <v>76</v>
      </c>
      <c r="F18" s="137">
        <v>380</v>
      </c>
      <c r="G18" s="137">
        <v>100</v>
      </c>
      <c r="H18" s="137">
        <v>36</v>
      </c>
      <c r="I18" s="137">
        <v>16</v>
      </c>
      <c r="J18" s="137">
        <v>15</v>
      </c>
      <c r="K18" s="137">
        <v>365</v>
      </c>
      <c r="L18" s="138">
        <v>96.05263157894737</v>
      </c>
      <c r="M18" s="137">
        <v>96.05263157894737</v>
      </c>
      <c r="N18" s="139">
        <v>3</v>
      </c>
      <c r="O18" s="139">
        <v>8</v>
      </c>
      <c r="P18" s="139">
        <v>97.4</v>
      </c>
      <c r="Q18" s="139" t="s">
        <v>138</v>
      </c>
    </row>
    <row r="19" spans="3:17" ht="16.8" thickTop="1" thickBot="1" x14ac:dyDescent="0.35">
      <c r="C19" s="137" t="s">
        <v>86</v>
      </c>
      <c r="D19" s="137">
        <v>16</v>
      </c>
      <c r="E19" s="137">
        <v>16</v>
      </c>
      <c r="F19" s="137">
        <v>80</v>
      </c>
      <c r="G19" s="137">
        <v>100</v>
      </c>
      <c r="H19" s="137">
        <v>1</v>
      </c>
      <c r="I19" s="137">
        <v>1</v>
      </c>
      <c r="J19" s="137">
        <v>1</v>
      </c>
      <c r="K19" s="137">
        <v>79</v>
      </c>
      <c r="L19" s="138">
        <v>98.75</v>
      </c>
      <c r="M19" s="137">
        <v>98.75</v>
      </c>
      <c r="N19" s="139">
        <v>1</v>
      </c>
      <c r="O19" s="139">
        <v>1</v>
      </c>
      <c r="P19" s="139">
        <v>94</v>
      </c>
      <c r="Q19" s="139" t="s">
        <v>138</v>
      </c>
    </row>
    <row r="20" spans="3:17" ht="16.8" thickTop="1" thickBot="1" x14ac:dyDescent="0.35">
      <c r="C20" s="137" t="s">
        <v>108</v>
      </c>
      <c r="D20" s="137">
        <v>16</v>
      </c>
      <c r="E20" s="137">
        <v>16</v>
      </c>
      <c r="F20" s="137">
        <v>80</v>
      </c>
      <c r="G20" s="137">
        <v>100</v>
      </c>
      <c r="H20" s="137">
        <v>6</v>
      </c>
      <c r="I20" s="137">
        <v>5</v>
      </c>
      <c r="J20" s="137">
        <v>3</v>
      </c>
      <c r="K20" s="137">
        <v>77</v>
      </c>
      <c r="L20" s="138">
        <v>96.25</v>
      </c>
      <c r="M20" s="137">
        <v>96.25</v>
      </c>
      <c r="N20" s="139">
        <v>1</v>
      </c>
      <c r="O20" s="139">
        <v>3</v>
      </c>
      <c r="P20" s="139">
        <v>100</v>
      </c>
      <c r="Q20" s="139" t="s">
        <v>138</v>
      </c>
    </row>
    <row r="21" spans="3:17" ht="16.8" thickTop="1" thickBot="1" x14ac:dyDescent="0.35">
      <c r="C21" s="137" t="s">
        <v>109</v>
      </c>
      <c r="D21" s="137">
        <v>16</v>
      </c>
      <c r="E21" s="137">
        <v>16</v>
      </c>
      <c r="F21" s="137">
        <v>80</v>
      </c>
      <c r="G21" s="137">
        <v>100</v>
      </c>
      <c r="H21" s="137">
        <v>9</v>
      </c>
      <c r="I21" s="137">
        <v>8</v>
      </c>
      <c r="J21" s="137">
        <v>6</v>
      </c>
      <c r="K21" s="137">
        <v>74</v>
      </c>
      <c r="L21" s="138">
        <v>92.5</v>
      </c>
      <c r="M21" s="137">
        <v>92.5</v>
      </c>
      <c r="N21" s="139">
        <v>1</v>
      </c>
      <c r="O21" s="139">
        <v>6</v>
      </c>
      <c r="P21" s="139">
        <v>100</v>
      </c>
      <c r="Q21" s="139" t="s">
        <v>138</v>
      </c>
    </row>
    <row r="22" spans="3:17" ht="16.8" thickTop="1" thickBot="1" x14ac:dyDescent="0.35">
      <c r="C22" s="137" t="s">
        <v>110</v>
      </c>
      <c r="D22" s="137">
        <v>12</v>
      </c>
      <c r="E22" s="137">
        <v>8</v>
      </c>
      <c r="F22" s="137">
        <v>40</v>
      </c>
      <c r="G22" s="137">
        <v>66.666666666666657</v>
      </c>
      <c r="H22" s="137">
        <v>1</v>
      </c>
      <c r="I22" s="137">
        <v>1</v>
      </c>
      <c r="J22" s="137">
        <v>1</v>
      </c>
      <c r="K22" s="137">
        <v>39</v>
      </c>
      <c r="L22" s="138">
        <v>97.5</v>
      </c>
      <c r="M22" s="137">
        <v>64.999999999999986</v>
      </c>
      <c r="N22" s="139">
        <v>2</v>
      </c>
      <c r="O22" s="139">
        <v>1</v>
      </c>
      <c r="P22" s="139">
        <v>100</v>
      </c>
      <c r="Q22" s="139" t="s">
        <v>138</v>
      </c>
    </row>
    <row r="23" spans="3:17" ht="16.8" thickTop="1" thickBot="1" x14ac:dyDescent="0.35">
      <c r="C23" s="137" t="s">
        <v>87</v>
      </c>
      <c r="D23" s="137">
        <v>6</v>
      </c>
      <c r="E23" s="137">
        <v>4</v>
      </c>
      <c r="F23" s="137">
        <v>20</v>
      </c>
      <c r="G23" s="137">
        <v>66.666666666666657</v>
      </c>
      <c r="H23" s="137">
        <v>1</v>
      </c>
      <c r="I23" s="137">
        <v>1</v>
      </c>
      <c r="J23" s="137">
        <v>1</v>
      </c>
      <c r="K23" s="137">
        <v>19</v>
      </c>
      <c r="L23" s="138">
        <v>95</v>
      </c>
      <c r="M23" s="137">
        <v>63.333333333333321</v>
      </c>
      <c r="N23" s="139">
        <v>0</v>
      </c>
      <c r="O23" s="139">
        <v>1</v>
      </c>
      <c r="P23" s="139">
        <v>100</v>
      </c>
      <c r="Q23" s="139" t="s">
        <v>138</v>
      </c>
    </row>
    <row r="24" spans="3:17" ht="16.8" thickTop="1" thickBot="1" x14ac:dyDescent="0.35">
      <c r="C24" s="137" t="s">
        <v>88</v>
      </c>
      <c r="D24" s="137">
        <v>8</v>
      </c>
      <c r="E24" s="137">
        <v>8</v>
      </c>
      <c r="F24" s="137">
        <v>40</v>
      </c>
      <c r="G24" s="137">
        <v>100</v>
      </c>
      <c r="H24" s="137">
        <v>8</v>
      </c>
      <c r="I24" s="137">
        <v>8</v>
      </c>
      <c r="J24" s="137">
        <v>3</v>
      </c>
      <c r="K24" s="137">
        <v>37</v>
      </c>
      <c r="L24" s="138">
        <v>92.5</v>
      </c>
      <c r="M24" s="137">
        <v>92.5</v>
      </c>
      <c r="N24" s="139">
        <v>0</v>
      </c>
      <c r="O24" s="139">
        <v>3</v>
      </c>
      <c r="P24" s="139">
        <v>100</v>
      </c>
      <c r="Q24" s="139" t="s">
        <v>138</v>
      </c>
    </row>
    <row r="25" spans="3:17" ht="16.8" thickTop="1" thickBot="1" x14ac:dyDescent="0.35">
      <c r="C25" s="137" t="s">
        <v>148</v>
      </c>
      <c r="D25" s="137">
        <v>12</v>
      </c>
      <c r="E25" s="137">
        <v>12</v>
      </c>
      <c r="F25" s="137">
        <v>60</v>
      </c>
      <c r="G25" s="137">
        <v>100</v>
      </c>
      <c r="H25" s="137">
        <v>3</v>
      </c>
      <c r="I25" s="137">
        <v>0</v>
      </c>
      <c r="J25" s="137">
        <v>1</v>
      </c>
      <c r="K25" s="137">
        <v>59</v>
      </c>
      <c r="L25" s="138">
        <v>98.333333333333329</v>
      </c>
      <c r="M25" s="137">
        <v>98.333333333333314</v>
      </c>
      <c r="N25" s="139">
        <v>1</v>
      </c>
      <c r="O25" s="139">
        <v>0</v>
      </c>
      <c r="P25" s="139">
        <v>100</v>
      </c>
      <c r="Q25" s="139" t="s">
        <v>138</v>
      </c>
    </row>
    <row r="26" spans="3:17" ht="16.8" thickTop="1" thickBot="1" x14ac:dyDescent="0.35">
      <c r="C26" s="137" t="s">
        <v>111</v>
      </c>
      <c r="D26" s="137">
        <v>16</v>
      </c>
      <c r="E26" s="137">
        <v>16</v>
      </c>
      <c r="F26" s="137">
        <v>80</v>
      </c>
      <c r="G26" s="137">
        <v>100</v>
      </c>
      <c r="H26" s="137">
        <v>0</v>
      </c>
      <c r="I26" s="137">
        <v>0</v>
      </c>
      <c r="J26" s="137">
        <v>0</v>
      </c>
      <c r="K26" s="137">
        <v>80</v>
      </c>
      <c r="L26" s="138">
        <v>100</v>
      </c>
      <c r="M26" s="137">
        <v>100</v>
      </c>
      <c r="N26" s="139">
        <v>0</v>
      </c>
      <c r="O26" s="139">
        <v>0</v>
      </c>
      <c r="P26" s="139">
        <v>100</v>
      </c>
      <c r="Q26" s="139" t="s">
        <v>138</v>
      </c>
    </row>
    <row r="27" spans="3:17" ht="16.8" thickTop="1" thickBot="1" x14ac:dyDescent="0.35">
      <c r="C27" s="137" t="s">
        <v>89</v>
      </c>
      <c r="D27" s="137">
        <v>16</v>
      </c>
      <c r="E27" s="137">
        <v>16</v>
      </c>
      <c r="F27" s="137">
        <v>80</v>
      </c>
      <c r="G27" s="137">
        <v>100</v>
      </c>
      <c r="H27" s="137">
        <v>11</v>
      </c>
      <c r="I27" s="137">
        <v>0</v>
      </c>
      <c r="J27" s="137">
        <v>3</v>
      </c>
      <c r="K27" s="137">
        <v>77</v>
      </c>
      <c r="L27" s="138">
        <v>96.25</v>
      </c>
      <c r="M27" s="137">
        <v>96.25</v>
      </c>
      <c r="N27" s="139">
        <v>0</v>
      </c>
      <c r="O27" s="139">
        <v>0</v>
      </c>
      <c r="P27" s="139">
        <v>100</v>
      </c>
      <c r="Q27" s="139" t="s">
        <v>138</v>
      </c>
    </row>
    <row r="28" spans="3:17" ht="16.8" thickTop="1" thickBot="1" x14ac:dyDescent="0.35">
      <c r="C28" s="137" t="s">
        <v>134</v>
      </c>
      <c r="D28" s="137">
        <v>4</v>
      </c>
      <c r="E28" s="137">
        <v>4</v>
      </c>
      <c r="F28" s="137">
        <v>20</v>
      </c>
      <c r="G28" s="137">
        <v>100</v>
      </c>
      <c r="H28" s="137">
        <v>0</v>
      </c>
      <c r="I28" s="137">
        <v>0</v>
      </c>
      <c r="J28" s="137">
        <v>0</v>
      </c>
      <c r="K28" s="137">
        <v>20</v>
      </c>
      <c r="L28" s="138">
        <v>100</v>
      </c>
      <c r="M28" s="137">
        <v>100</v>
      </c>
      <c r="N28" s="139">
        <v>0</v>
      </c>
      <c r="O28" s="139">
        <v>0</v>
      </c>
      <c r="P28" s="139">
        <v>100</v>
      </c>
      <c r="Q28" s="139" t="s">
        <v>138</v>
      </c>
    </row>
    <row r="29" spans="3:17" ht="16.8" thickTop="1" thickBot="1" x14ac:dyDescent="0.35">
      <c r="C29" s="137" t="s">
        <v>112</v>
      </c>
      <c r="D29" s="137">
        <v>4</v>
      </c>
      <c r="E29" s="137">
        <v>3</v>
      </c>
      <c r="F29" s="137">
        <v>15</v>
      </c>
      <c r="G29" s="137">
        <v>75</v>
      </c>
      <c r="H29" s="137">
        <v>0</v>
      </c>
      <c r="I29" s="137">
        <v>0</v>
      </c>
      <c r="J29" s="137">
        <v>0</v>
      </c>
      <c r="K29" s="137">
        <v>15</v>
      </c>
      <c r="L29" s="138">
        <v>100</v>
      </c>
      <c r="M29" s="137">
        <v>75</v>
      </c>
      <c r="N29" s="139">
        <v>0</v>
      </c>
      <c r="O29" s="139">
        <v>0</v>
      </c>
      <c r="P29" s="139">
        <v>100</v>
      </c>
      <c r="Q29" s="139" t="s">
        <v>138</v>
      </c>
    </row>
    <row r="30" spans="3:17" ht="16.8" thickTop="1" thickBot="1" x14ac:dyDescent="0.35">
      <c r="C30" s="137" t="s">
        <v>90</v>
      </c>
      <c r="D30" s="137">
        <v>4</v>
      </c>
      <c r="E30" s="137">
        <v>4</v>
      </c>
      <c r="F30" s="137">
        <v>20</v>
      </c>
      <c r="G30" s="137">
        <v>100</v>
      </c>
      <c r="H30" s="137">
        <v>0</v>
      </c>
      <c r="I30" s="137">
        <v>0</v>
      </c>
      <c r="J30" s="137">
        <v>0</v>
      </c>
      <c r="K30" s="137">
        <v>20</v>
      </c>
      <c r="L30" s="138">
        <v>100</v>
      </c>
      <c r="M30" s="137">
        <v>100</v>
      </c>
      <c r="N30" s="139">
        <v>0</v>
      </c>
      <c r="O30" s="139">
        <v>0</v>
      </c>
      <c r="P30" s="139">
        <v>100</v>
      </c>
      <c r="Q30" s="139" t="s">
        <v>138</v>
      </c>
    </row>
    <row r="31" spans="3:17" ht="16.8" thickTop="1" thickBot="1" x14ac:dyDescent="0.35">
      <c r="C31" s="137" t="s">
        <v>171</v>
      </c>
      <c r="D31" s="137">
        <v>4</v>
      </c>
      <c r="E31" s="137">
        <v>3</v>
      </c>
      <c r="F31" s="137">
        <v>15</v>
      </c>
      <c r="G31" s="137">
        <v>75</v>
      </c>
      <c r="H31" s="137">
        <v>5</v>
      </c>
      <c r="I31" s="137">
        <v>0</v>
      </c>
      <c r="J31" s="137">
        <v>1</v>
      </c>
      <c r="K31" s="137">
        <v>14</v>
      </c>
      <c r="L31" s="138">
        <v>93.333333333333329</v>
      </c>
      <c r="M31" s="137">
        <v>75</v>
      </c>
      <c r="N31" s="139">
        <v>0</v>
      </c>
      <c r="O31" s="139">
        <v>0</v>
      </c>
      <c r="P31" s="139">
        <v>100</v>
      </c>
      <c r="Q31" s="139" t="s">
        <v>138</v>
      </c>
    </row>
    <row r="32" spans="3:17" ht="16.8" thickTop="1" thickBot="1" x14ac:dyDescent="0.35">
      <c r="C32" s="137" t="s">
        <v>91</v>
      </c>
      <c r="D32" s="137">
        <v>8</v>
      </c>
      <c r="E32" s="137">
        <v>8</v>
      </c>
      <c r="F32" s="137">
        <v>40</v>
      </c>
      <c r="G32" s="137">
        <v>100</v>
      </c>
      <c r="H32" s="137">
        <v>0</v>
      </c>
      <c r="I32" s="137">
        <v>0</v>
      </c>
      <c r="J32" s="137">
        <v>0</v>
      </c>
      <c r="K32" s="137">
        <v>40</v>
      </c>
      <c r="L32" s="138">
        <v>100</v>
      </c>
      <c r="M32" s="137">
        <v>100</v>
      </c>
      <c r="N32" s="139">
        <v>1</v>
      </c>
      <c r="O32" s="139">
        <v>0</v>
      </c>
      <c r="P32" s="139">
        <v>100</v>
      </c>
      <c r="Q32" s="139" t="s">
        <v>138</v>
      </c>
    </row>
    <row r="33" spans="3:17" ht="16.8" thickTop="1" thickBot="1" x14ac:dyDescent="0.35">
      <c r="C33" s="137" t="s">
        <v>149</v>
      </c>
      <c r="D33" s="137">
        <v>2</v>
      </c>
      <c r="E33" s="137">
        <v>2</v>
      </c>
      <c r="F33" s="137">
        <v>10</v>
      </c>
      <c r="G33" s="137">
        <v>100</v>
      </c>
      <c r="H33" s="137">
        <v>0</v>
      </c>
      <c r="I33" s="137">
        <v>0</v>
      </c>
      <c r="J33" s="137">
        <v>0</v>
      </c>
      <c r="K33" s="137">
        <v>10</v>
      </c>
      <c r="L33" s="138">
        <v>100</v>
      </c>
      <c r="M33" s="137">
        <v>100</v>
      </c>
      <c r="N33" s="139">
        <v>0</v>
      </c>
      <c r="O33" s="139">
        <v>0</v>
      </c>
      <c r="P33" s="139">
        <v>100</v>
      </c>
      <c r="Q33" s="139" t="s">
        <v>138</v>
      </c>
    </row>
    <row r="34" spans="3:17" ht="32.4" thickTop="1" thickBot="1" x14ac:dyDescent="0.35">
      <c r="C34" s="137" t="s">
        <v>170</v>
      </c>
      <c r="D34" s="137">
        <v>2</v>
      </c>
      <c r="E34" s="137">
        <v>2</v>
      </c>
      <c r="F34" s="137">
        <v>10</v>
      </c>
      <c r="G34" s="137">
        <v>100</v>
      </c>
      <c r="H34" s="137">
        <v>0</v>
      </c>
      <c r="I34" s="137">
        <v>0</v>
      </c>
      <c r="J34" s="137">
        <v>0</v>
      </c>
      <c r="K34" s="137">
        <v>10</v>
      </c>
      <c r="L34" s="138">
        <v>100</v>
      </c>
      <c r="M34" s="137">
        <v>100</v>
      </c>
      <c r="N34" s="139">
        <v>0</v>
      </c>
      <c r="O34" s="139">
        <v>0</v>
      </c>
      <c r="P34" s="139">
        <v>100</v>
      </c>
      <c r="Q34" s="139" t="s">
        <v>138</v>
      </c>
    </row>
    <row r="35" spans="3:17" ht="16.8" thickTop="1" thickBot="1" x14ac:dyDescent="0.35">
      <c r="C35" s="137" t="s">
        <v>113</v>
      </c>
      <c r="D35" s="137">
        <v>8</v>
      </c>
      <c r="E35" s="137">
        <v>8</v>
      </c>
      <c r="F35" s="137">
        <v>40</v>
      </c>
      <c r="G35" s="137">
        <v>100</v>
      </c>
      <c r="H35" s="137">
        <v>20</v>
      </c>
      <c r="I35" s="137">
        <v>20</v>
      </c>
      <c r="J35" s="137">
        <v>4</v>
      </c>
      <c r="K35" s="137">
        <v>36</v>
      </c>
      <c r="L35" s="138">
        <v>90</v>
      </c>
      <c r="M35" s="137">
        <v>90</v>
      </c>
      <c r="N35" s="139">
        <v>0</v>
      </c>
      <c r="O35" s="139">
        <v>4</v>
      </c>
      <c r="P35" s="139">
        <v>50</v>
      </c>
      <c r="Q35" s="139" t="s">
        <v>138</v>
      </c>
    </row>
    <row r="36" spans="3:17" ht="16.8" thickTop="1" thickBot="1" x14ac:dyDescent="0.35">
      <c r="C36" s="137" t="s">
        <v>124</v>
      </c>
      <c r="D36" s="137">
        <v>4</v>
      </c>
      <c r="E36" s="137">
        <v>4</v>
      </c>
      <c r="F36" s="137">
        <v>20</v>
      </c>
      <c r="G36" s="137">
        <v>100</v>
      </c>
      <c r="H36" s="137">
        <v>0</v>
      </c>
      <c r="I36" s="137">
        <v>0</v>
      </c>
      <c r="J36" s="137">
        <v>0</v>
      </c>
      <c r="K36" s="137">
        <v>20</v>
      </c>
      <c r="L36" s="138">
        <v>100</v>
      </c>
      <c r="M36" s="137">
        <v>100</v>
      </c>
      <c r="N36" s="139">
        <v>0</v>
      </c>
      <c r="O36" s="139">
        <v>0</v>
      </c>
      <c r="P36" s="139">
        <v>100</v>
      </c>
      <c r="Q36" s="139" t="s">
        <v>138</v>
      </c>
    </row>
    <row r="37" spans="3:17" ht="16.8" thickTop="1" thickBot="1" x14ac:dyDescent="0.35">
      <c r="C37" s="137" t="s">
        <v>92</v>
      </c>
      <c r="D37" s="137">
        <v>2</v>
      </c>
      <c r="E37" s="137">
        <v>2</v>
      </c>
      <c r="F37" s="137">
        <v>10</v>
      </c>
      <c r="G37" s="137">
        <v>100</v>
      </c>
      <c r="H37" s="137">
        <v>0</v>
      </c>
      <c r="I37" s="137">
        <v>0</v>
      </c>
      <c r="J37" s="137">
        <v>0</v>
      </c>
      <c r="K37" s="137">
        <v>10</v>
      </c>
      <c r="L37" s="138">
        <v>100</v>
      </c>
      <c r="M37" s="137">
        <v>100</v>
      </c>
      <c r="N37" s="139">
        <v>0</v>
      </c>
      <c r="O37" s="139">
        <v>0</v>
      </c>
      <c r="P37" s="139">
        <v>100</v>
      </c>
      <c r="Q37" s="139" t="s">
        <v>138</v>
      </c>
    </row>
    <row r="38" spans="3:17" ht="16.8" thickTop="1" thickBot="1" x14ac:dyDescent="0.35">
      <c r="C38" s="137" t="s">
        <v>85</v>
      </c>
      <c r="D38" s="137">
        <v>95</v>
      </c>
      <c r="E38" s="137">
        <v>95</v>
      </c>
      <c r="F38" s="137">
        <v>475</v>
      </c>
      <c r="G38" s="137">
        <v>100</v>
      </c>
      <c r="H38" s="137">
        <v>33</v>
      </c>
      <c r="I38" s="137">
        <v>26</v>
      </c>
      <c r="J38" s="137">
        <v>38</v>
      </c>
      <c r="K38" s="137">
        <v>437</v>
      </c>
      <c r="L38" s="138">
        <v>92</v>
      </c>
      <c r="M38" s="137">
        <v>92</v>
      </c>
      <c r="N38" s="139">
        <v>2</v>
      </c>
      <c r="O38" s="172">
        <v>12</v>
      </c>
      <c r="P38" s="139">
        <v>95.7</v>
      </c>
      <c r="Q38" s="139" t="s">
        <v>139</v>
      </c>
    </row>
    <row r="39" spans="3:17" ht="16.8" thickTop="1" thickBot="1" x14ac:dyDescent="0.35">
      <c r="C39" s="137" t="s">
        <v>86</v>
      </c>
      <c r="D39" s="137">
        <v>16</v>
      </c>
      <c r="E39" s="137">
        <v>13</v>
      </c>
      <c r="F39" s="137">
        <v>65</v>
      </c>
      <c r="G39" s="137">
        <v>81.25</v>
      </c>
      <c r="H39" s="137">
        <v>12</v>
      </c>
      <c r="I39" s="137">
        <v>11</v>
      </c>
      <c r="J39" s="137">
        <v>4</v>
      </c>
      <c r="K39" s="137">
        <v>61</v>
      </c>
      <c r="L39" s="138">
        <v>93.84615384615384</v>
      </c>
      <c r="M39" s="137">
        <v>76.249999999999986</v>
      </c>
      <c r="N39" s="139">
        <v>0</v>
      </c>
      <c r="O39" s="172">
        <v>3</v>
      </c>
      <c r="P39" s="139">
        <v>100</v>
      </c>
      <c r="Q39" s="139" t="s">
        <v>139</v>
      </c>
    </row>
    <row r="40" spans="3:17" ht="16.8" thickTop="1" thickBot="1" x14ac:dyDescent="0.35">
      <c r="C40" s="137" t="s">
        <v>108</v>
      </c>
      <c r="D40" s="137">
        <v>12</v>
      </c>
      <c r="E40" s="137">
        <v>12</v>
      </c>
      <c r="F40" s="137">
        <v>60</v>
      </c>
      <c r="G40" s="137">
        <v>100</v>
      </c>
      <c r="H40" s="137">
        <v>9</v>
      </c>
      <c r="I40" s="137">
        <v>9</v>
      </c>
      <c r="J40" s="137">
        <v>5</v>
      </c>
      <c r="K40" s="137">
        <v>55</v>
      </c>
      <c r="L40" s="138">
        <v>91.666666666666671</v>
      </c>
      <c r="M40" s="137">
        <v>91.666666666666686</v>
      </c>
      <c r="N40" s="139">
        <v>0</v>
      </c>
      <c r="O40" s="172">
        <v>5</v>
      </c>
      <c r="P40" s="139">
        <v>100</v>
      </c>
      <c r="Q40" s="139" t="s">
        <v>139</v>
      </c>
    </row>
    <row r="41" spans="3:17" ht="16.8" thickTop="1" thickBot="1" x14ac:dyDescent="0.35">
      <c r="C41" s="137" t="s">
        <v>109</v>
      </c>
      <c r="D41" s="137">
        <v>12</v>
      </c>
      <c r="E41" s="137">
        <v>12</v>
      </c>
      <c r="F41" s="137">
        <v>60</v>
      </c>
      <c r="G41" s="137">
        <v>100</v>
      </c>
      <c r="H41" s="137">
        <v>6</v>
      </c>
      <c r="I41" s="137">
        <v>6</v>
      </c>
      <c r="J41" s="137">
        <v>4</v>
      </c>
      <c r="K41" s="137">
        <v>56</v>
      </c>
      <c r="L41" s="138">
        <v>93.333333333333329</v>
      </c>
      <c r="M41" s="137">
        <v>93.333333333333314</v>
      </c>
      <c r="N41" s="139">
        <v>0</v>
      </c>
      <c r="O41" s="172">
        <v>4</v>
      </c>
      <c r="P41" s="139">
        <v>100</v>
      </c>
      <c r="Q41" s="139" t="s">
        <v>139</v>
      </c>
    </row>
    <row r="42" spans="3:17" ht="16.8" thickTop="1" thickBot="1" x14ac:dyDescent="0.35">
      <c r="C42" s="137" t="s">
        <v>110</v>
      </c>
      <c r="D42" s="137">
        <v>16</v>
      </c>
      <c r="E42" s="137">
        <v>16</v>
      </c>
      <c r="F42" s="137">
        <v>80</v>
      </c>
      <c r="G42" s="137">
        <v>100</v>
      </c>
      <c r="H42" s="137">
        <v>43</v>
      </c>
      <c r="I42" s="137">
        <v>34</v>
      </c>
      <c r="J42" s="137">
        <v>12</v>
      </c>
      <c r="K42" s="137">
        <v>68</v>
      </c>
      <c r="L42" s="138">
        <v>85</v>
      </c>
      <c r="M42" s="137">
        <v>85</v>
      </c>
      <c r="N42" s="139">
        <v>0</v>
      </c>
      <c r="O42" s="172">
        <v>11</v>
      </c>
      <c r="P42" s="139">
        <v>100</v>
      </c>
      <c r="Q42" s="139" t="s">
        <v>139</v>
      </c>
    </row>
    <row r="43" spans="3:17" ht="16.8" thickTop="1" thickBot="1" x14ac:dyDescent="0.35">
      <c r="C43" s="137" t="s">
        <v>87</v>
      </c>
      <c r="D43" s="137">
        <v>6</v>
      </c>
      <c r="E43" s="137">
        <v>6</v>
      </c>
      <c r="F43" s="137">
        <v>30</v>
      </c>
      <c r="G43" s="137">
        <v>100</v>
      </c>
      <c r="H43" s="137">
        <v>4</v>
      </c>
      <c r="I43" s="137">
        <v>4</v>
      </c>
      <c r="J43" s="137">
        <v>1</v>
      </c>
      <c r="K43" s="137">
        <v>29</v>
      </c>
      <c r="L43" s="138">
        <v>96.666666666666671</v>
      </c>
      <c r="M43" s="137">
        <v>96.666666666666686</v>
      </c>
      <c r="N43" s="139">
        <v>0</v>
      </c>
      <c r="O43" s="172">
        <v>1</v>
      </c>
      <c r="P43" s="139">
        <v>100</v>
      </c>
      <c r="Q43" s="139" t="s">
        <v>139</v>
      </c>
    </row>
    <row r="44" spans="3:17" ht="16.8" thickTop="1" thickBot="1" x14ac:dyDescent="0.35">
      <c r="C44" s="137" t="s">
        <v>185</v>
      </c>
      <c r="D44" s="137">
        <v>16</v>
      </c>
      <c r="E44" s="137">
        <v>4</v>
      </c>
      <c r="F44" s="137">
        <v>20</v>
      </c>
      <c r="G44" s="137">
        <v>25</v>
      </c>
      <c r="H44" s="137">
        <v>0</v>
      </c>
      <c r="I44" s="137">
        <v>0</v>
      </c>
      <c r="J44" s="137">
        <v>0</v>
      </c>
      <c r="K44" s="137">
        <v>20</v>
      </c>
      <c r="L44" s="138">
        <v>100</v>
      </c>
      <c r="M44" s="137">
        <v>25</v>
      </c>
      <c r="N44" s="139">
        <v>0</v>
      </c>
      <c r="O44" s="172">
        <v>0</v>
      </c>
      <c r="P44" s="139">
        <v>100</v>
      </c>
      <c r="Q44" s="139" t="s">
        <v>139</v>
      </c>
    </row>
    <row r="45" spans="3:17" ht="16.8" thickTop="1" thickBot="1" x14ac:dyDescent="0.35">
      <c r="C45" s="137" t="s">
        <v>88</v>
      </c>
      <c r="D45" s="137">
        <v>8</v>
      </c>
      <c r="E45" s="137">
        <v>8</v>
      </c>
      <c r="F45" s="137">
        <v>40</v>
      </c>
      <c r="G45" s="137">
        <v>100</v>
      </c>
      <c r="H45" s="137">
        <v>4</v>
      </c>
      <c r="I45" s="137">
        <v>3</v>
      </c>
      <c r="J45" s="137">
        <v>2</v>
      </c>
      <c r="K45" s="137">
        <v>38</v>
      </c>
      <c r="L45" s="138">
        <v>95</v>
      </c>
      <c r="M45" s="137">
        <v>95</v>
      </c>
      <c r="N45" s="139">
        <v>1</v>
      </c>
      <c r="O45" s="172">
        <v>2</v>
      </c>
      <c r="P45" s="139">
        <v>100</v>
      </c>
      <c r="Q45" s="139" t="s">
        <v>139</v>
      </c>
    </row>
    <row r="46" spans="3:17" ht="16.8" thickTop="1" thickBot="1" x14ac:dyDescent="0.35">
      <c r="C46" s="137" t="s">
        <v>148</v>
      </c>
      <c r="D46" s="137">
        <v>8</v>
      </c>
      <c r="E46" s="137">
        <v>8</v>
      </c>
      <c r="F46" s="137">
        <v>40</v>
      </c>
      <c r="G46" s="137">
        <v>100</v>
      </c>
      <c r="H46" s="137">
        <v>13</v>
      </c>
      <c r="I46" s="137">
        <v>3</v>
      </c>
      <c r="J46" s="137">
        <v>5</v>
      </c>
      <c r="K46" s="137">
        <v>35</v>
      </c>
      <c r="L46" s="138">
        <v>87.5</v>
      </c>
      <c r="M46" s="137">
        <v>87.5</v>
      </c>
      <c r="N46" s="139">
        <v>0</v>
      </c>
      <c r="O46" s="172">
        <v>2</v>
      </c>
      <c r="P46" s="139">
        <v>100</v>
      </c>
      <c r="Q46" s="139" t="s">
        <v>139</v>
      </c>
    </row>
    <row r="47" spans="3:17" ht="16.8" thickTop="1" thickBot="1" x14ac:dyDescent="0.35">
      <c r="C47" s="137" t="s">
        <v>111</v>
      </c>
      <c r="D47" s="137">
        <v>16</v>
      </c>
      <c r="E47" s="137">
        <v>16</v>
      </c>
      <c r="F47" s="137">
        <v>80</v>
      </c>
      <c r="G47" s="137">
        <v>100</v>
      </c>
      <c r="H47" s="137">
        <v>11</v>
      </c>
      <c r="I47" s="137">
        <v>5</v>
      </c>
      <c r="J47" s="137">
        <v>4</v>
      </c>
      <c r="K47" s="137">
        <v>76</v>
      </c>
      <c r="L47" s="138">
        <v>95</v>
      </c>
      <c r="M47" s="137">
        <v>95</v>
      </c>
      <c r="N47" s="139">
        <v>1</v>
      </c>
      <c r="O47" s="172">
        <v>3</v>
      </c>
      <c r="P47" s="139">
        <v>100</v>
      </c>
      <c r="Q47" s="139" t="s">
        <v>139</v>
      </c>
    </row>
    <row r="48" spans="3:17" ht="16.8" thickTop="1" thickBot="1" x14ac:dyDescent="0.35">
      <c r="C48" s="137" t="s">
        <v>89</v>
      </c>
      <c r="D48" s="137">
        <v>16</v>
      </c>
      <c r="E48" s="137">
        <v>16</v>
      </c>
      <c r="F48" s="137">
        <v>80</v>
      </c>
      <c r="G48" s="137">
        <v>100</v>
      </c>
      <c r="H48" s="137">
        <v>14</v>
      </c>
      <c r="I48" s="137">
        <v>10</v>
      </c>
      <c r="J48" s="137">
        <v>7</v>
      </c>
      <c r="K48" s="137">
        <v>73</v>
      </c>
      <c r="L48" s="138">
        <v>91.25</v>
      </c>
      <c r="M48" s="137">
        <v>91.25</v>
      </c>
      <c r="N48" s="139">
        <v>0</v>
      </c>
      <c r="O48" s="172">
        <v>4</v>
      </c>
      <c r="P48" s="139">
        <v>93.7</v>
      </c>
      <c r="Q48" s="139" t="s">
        <v>139</v>
      </c>
    </row>
    <row r="49" spans="3:17" ht="16.8" thickTop="1" thickBot="1" x14ac:dyDescent="0.35">
      <c r="C49" s="137" t="s">
        <v>134</v>
      </c>
      <c r="D49" s="137">
        <v>4</v>
      </c>
      <c r="E49" s="137">
        <v>4</v>
      </c>
      <c r="F49" s="137">
        <v>20</v>
      </c>
      <c r="G49" s="137">
        <v>100</v>
      </c>
      <c r="H49" s="137">
        <v>0</v>
      </c>
      <c r="I49" s="137">
        <v>0</v>
      </c>
      <c r="J49" s="137">
        <v>0</v>
      </c>
      <c r="K49" s="137">
        <v>20</v>
      </c>
      <c r="L49" s="138">
        <v>100</v>
      </c>
      <c r="M49" s="137">
        <v>100</v>
      </c>
      <c r="N49" s="139">
        <v>0</v>
      </c>
      <c r="O49" s="172">
        <v>0</v>
      </c>
      <c r="P49" s="139">
        <v>100</v>
      </c>
      <c r="Q49" s="139" t="s">
        <v>139</v>
      </c>
    </row>
    <row r="50" spans="3:17" ht="16.8" thickTop="1" thickBot="1" x14ac:dyDescent="0.35">
      <c r="C50" s="137" t="s">
        <v>112</v>
      </c>
      <c r="D50" s="137">
        <v>4</v>
      </c>
      <c r="E50" s="137">
        <v>2</v>
      </c>
      <c r="F50" s="137">
        <v>10</v>
      </c>
      <c r="G50" s="137">
        <v>50</v>
      </c>
      <c r="H50" s="137">
        <v>0</v>
      </c>
      <c r="I50" s="137">
        <v>0</v>
      </c>
      <c r="J50" s="137">
        <v>0</v>
      </c>
      <c r="K50" s="137">
        <v>10</v>
      </c>
      <c r="L50" s="138">
        <v>100</v>
      </c>
      <c r="M50" s="137">
        <v>50</v>
      </c>
      <c r="N50" s="139">
        <v>0</v>
      </c>
      <c r="O50" s="172">
        <v>0</v>
      </c>
      <c r="P50" s="139">
        <v>100</v>
      </c>
      <c r="Q50" s="139" t="s">
        <v>139</v>
      </c>
    </row>
    <row r="51" spans="3:17" ht="16.8" thickTop="1" thickBot="1" x14ac:dyDescent="0.35">
      <c r="C51" s="137" t="s">
        <v>90</v>
      </c>
      <c r="D51" s="137">
        <v>4</v>
      </c>
      <c r="E51" s="137">
        <v>4</v>
      </c>
      <c r="F51" s="137">
        <v>20</v>
      </c>
      <c r="G51" s="137">
        <v>100</v>
      </c>
      <c r="H51" s="137">
        <v>1</v>
      </c>
      <c r="I51" s="137">
        <v>0</v>
      </c>
      <c r="J51" s="137">
        <v>1</v>
      </c>
      <c r="K51" s="137">
        <v>19</v>
      </c>
      <c r="L51" s="138">
        <v>95</v>
      </c>
      <c r="M51" s="137">
        <v>95</v>
      </c>
      <c r="N51" s="139">
        <v>0</v>
      </c>
      <c r="O51" s="172">
        <v>0</v>
      </c>
      <c r="P51" s="139">
        <v>100</v>
      </c>
      <c r="Q51" s="139" t="s">
        <v>139</v>
      </c>
    </row>
    <row r="52" spans="3:17" ht="16.8" thickTop="1" thickBot="1" x14ac:dyDescent="0.35">
      <c r="C52" s="137" t="s">
        <v>171</v>
      </c>
      <c r="D52" s="137">
        <v>4</v>
      </c>
      <c r="E52" s="137">
        <v>4</v>
      </c>
      <c r="F52" s="137">
        <v>20</v>
      </c>
      <c r="G52" s="137">
        <v>100</v>
      </c>
      <c r="H52" s="137">
        <v>6</v>
      </c>
      <c r="I52" s="137">
        <v>5</v>
      </c>
      <c r="J52" s="137">
        <v>2</v>
      </c>
      <c r="K52" s="137">
        <v>18</v>
      </c>
      <c r="L52" s="138">
        <v>90</v>
      </c>
      <c r="M52" s="137">
        <v>90</v>
      </c>
      <c r="N52" s="139">
        <v>0</v>
      </c>
      <c r="O52" s="172">
        <v>1</v>
      </c>
      <c r="P52" s="139">
        <v>100</v>
      </c>
      <c r="Q52" s="139" t="s">
        <v>139</v>
      </c>
    </row>
    <row r="53" spans="3:17" ht="16.8" thickTop="1" thickBot="1" x14ac:dyDescent="0.35">
      <c r="C53" s="137" t="s">
        <v>91</v>
      </c>
      <c r="D53" s="137">
        <v>8</v>
      </c>
      <c r="E53" s="137">
        <v>8</v>
      </c>
      <c r="F53" s="137">
        <v>40</v>
      </c>
      <c r="G53" s="137">
        <v>100</v>
      </c>
      <c r="H53" s="137">
        <v>1</v>
      </c>
      <c r="I53" s="137">
        <v>1</v>
      </c>
      <c r="J53" s="137">
        <v>1</v>
      </c>
      <c r="K53" s="137">
        <v>39</v>
      </c>
      <c r="L53" s="138">
        <v>97.5</v>
      </c>
      <c r="M53" s="137">
        <v>97.5</v>
      </c>
      <c r="N53" s="139">
        <v>3</v>
      </c>
      <c r="O53" s="172">
        <v>1</v>
      </c>
      <c r="P53" s="139">
        <v>100</v>
      </c>
      <c r="Q53" s="139" t="s">
        <v>139</v>
      </c>
    </row>
    <row r="54" spans="3:17" ht="16.8" thickTop="1" thickBot="1" x14ac:dyDescent="0.35">
      <c r="C54" s="137" t="s">
        <v>149</v>
      </c>
      <c r="D54" s="137">
        <v>2</v>
      </c>
      <c r="E54" s="137">
        <v>1</v>
      </c>
      <c r="F54" s="137">
        <v>5</v>
      </c>
      <c r="G54" s="137">
        <v>50</v>
      </c>
      <c r="H54" s="137">
        <v>0</v>
      </c>
      <c r="I54" s="137">
        <v>0</v>
      </c>
      <c r="J54" s="137">
        <v>0</v>
      </c>
      <c r="K54" s="137">
        <v>5</v>
      </c>
      <c r="L54" s="138">
        <v>100</v>
      </c>
      <c r="M54" s="137">
        <v>50</v>
      </c>
      <c r="N54" s="139">
        <v>0</v>
      </c>
      <c r="O54" s="172">
        <v>0</v>
      </c>
      <c r="P54" s="139">
        <v>100</v>
      </c>
      <c r="Q54" s="139" t="s">
        <v>139</v>
      </c>
    </row>
    <row r="55" spans="3:17" ht="32.4" thickTop="1" thickBot="1" x14ac:dyDescent="0.35">
      <c r="C55" s="137" t="s">
        <v>170</v>
      </c>
      <c r="D55" s="137">
        <v>2</v>
      </c>
      <c r="E55" s="137">
        <v>2</v>
      </c>
      <c r="F55" s="137">
        <v>10</v>
      </c>
      <c r="G55" s="137">
        <v>100</v>
      </c>
      <c r="H55" s="137">
        <v>0</v>
      </c>
      <c r="I55" s="137">
        <v>0</v>
      </c>
      <c r="J55" s="137">
        <v>0</v>
      </c>
      <c r="K55" s="137">
        <v>10</v>
      </c>
      <c r="L55" s="138">
        <v>100</v>
      </c>
      <c r="M55" s="137">
        <v>100</v>
      </c>
      <c r="N55" s="139">
        <v>0</v>
      </c>
      <c r="O55" s="172">
        <v>0</v>
      </c>
      <c r="P55" s="139">
        <v>100</v>
      </c>
      <c r="Q55" s="139" t="s">
        <v>139</v>
      </c>
    </row>
    <row r="56" spans="3:17" ht="16.8" thickTop="1" thickBot="1" x14ac:dyDescent="0.35">
      <c r="C56" s="137" t="s">
        <v>113</v>
      </c>
      <c r="D56" s="137">
        <v>8</v>
      </c>
      <c r="E56" s="137">
        <v>8</v>
      </c>
      <c r="F56" s="137">
        <v>40</v>
      </c>
      <c r="G56" s="137">
        <v>100</v>
      </c>
      <c r="H56" s="137">
        <v>4</v>
      </c>
      <c r="I56" s="137">
        <v>4</v>
      </c>
      <c r="J56" s="137">
        <v>2</v>
      </c>
      <c r="K56" s="137">
        <v>38</v>
      </c>
      <c r="L56" s="138">
        <v>95</v>
      </c>
      <c r="M56" s="137">
        <v>95</v>
      </c>
      <c r="N56" s="139">
        <v>0</v>
      </c>
      <c r="O56" s="172">
        <v>2</v>
      </c>
      <c r="P56" s="139">
        <v>100</v>
      </c>
      <c r="Q56" s="139" t="s">
        <v>139</v>
      </c>
    </row>
    <row r="57" spans="3:17" ht="16.8" thickTop="1" thickBot="1" x14ac:dyDescent="0.35">
      <c r="C57" s="137" t="s">
        <v>124</v>
      </c>
      <c r="D57" s="137">
        <v>4</v>
      </c>
      <c r="E57" s="137">
        <v>4</v>
      </c>
      <c r="F57" s="137">
        <v>20</v>
      </c>
      <c r="G57" s="137">
        <v>100</v>
      </c>
      <c r="H57" s="137">
        <v>1</v>
      </c>
      <c r="I57" s="137">
        <v>1</v>
      </c>
      <c r="J57" s="137">
        <v>1</v>
      </c>
      <c r="K57" s="137">
        <v>19</v>
      </c>
      <c r="L57" s="138">
        <v>95</v>
      </c>
      <c r="M57" s="137">
        <v>95</v>
      </c>
      <c r="N57" s="139">
        <v>0</v>
      </c>
      <c r="O57" s="172">
        <v>1</v>
      </c>
      <c r="P57" s="139">
        <v>100</v>
      </c>
      <c r="Q57" s="139" t="s">
        <v>139</v>
      </c>
    </row>
    <row r="58" spans="3:17" ht="16.8" thickTop="1" thickBot="1" x14ac:dyDescent="0.35">
      <c r="C58" s="137" t="s">
        <v>92</v>
      </c>
      <c r="D58" s="137">
        <v>2</v>
      </c>
      <c r="E58" s="137">
        <v>2</v>
      </c>
      <c r="F58" s="137">
        <v>10</v>
      </c>
      <c r="G58" s="137">
        <v>100</v>
      </c>
      <c r="H58" s="137">
        <v>0</v>
      </c>
      <c r="I58" s="137">
        <v>0</v>
      </c>
      <c r="J58" s="137">
        <v>0</v>
      </c>
      <c r="K58" s="137">
        <v>10</v>
      </c>
      <c r="L58" s="138">
        <v>100</v>
      </c>
      <c r="M58" s="137">
        <v>100</v>
      </c>
      <c r="N58" s="139">
        <v>0</v>
      </c>
      <c r="O58" s="172">
        <v>0</v>
      </c>
      <c r="P58" s="139">
        <v>100</v>
      </c>
      <c r="Q58" s="139" t="s">
        <v>139</v>
      </c>
    </row>
    <row r="59" spans="3:17" ht="16.8" thickTop="1" thickBot="1" x14ac:dyDescent="0.35">
      <c r="C59" s="137" t="s">
        <v>186</v>
      </c>
      <c r="D59" s="137">
        <v>2</v>
      </c>
      <c r="E59" s="137">
        <v>2</v>
      </c>
      <c r="F59" s="137">
        <v>10</v>
      </c>
      <c r="G59" s="137">
        <v>100</v>
      </c>
      <c r="H59" s="137">
        <v>0</v>
      </c>
      <c r="I59" s="137">
        <v>0</v>
      </c>
      <c r="J59" s="137">
        <v>0</v>
      </c>
      <c r="K59" s="137">
        <v>10</v>
      </c>
      <c r="L59" s="138">
        <v>100</v>
      </c>
      <c r="M59" s="137">
        <v>100</v>
      </c>
      <c r="N59" s="139">
        <v>0</v>
      </c>
      <c r="O59" s="172">
        <v>0</v>
      </c>
      <c r="P59" s="139">
        <v>100</v>
      </c>
      <c r="Q59" s="139" t="s">
        <v>139</v>
      </c>
    </row>
    <row r="60" spans="3:17" ht="16.8" thickTop="1" thickBot="1" x14ac:dyDescent="0.35">
      <c r="C60" s="137" t="s">
        <v>85</v>
      </c>
      <c r="D60" s="137">
        <v>76</v>
      </c>
      <c r="E60" s="137">
        <v>76</v>
      </c>
      <c r="F60" s="137">
        <v>380</v>
      </c>
      <c r="G60" s="137">
        <v>100</v>
      </c>
      <c r="H60" s="137">
        <v>8</v>
      </c>
      <c r="I60" s="137">
        <v>3</v>
      </c>
      <c r="J60" s="137">
        <v>6</v>
      </c>
      <c r="K60" s="137">
        <v>374</v>
      </c>
      <c r="L60" s="138">
        <v>98.421052631578945</v>
      </c>
      <c r="M60" s="137">
        <v>98.421052631578945</v>
      </c>
      <c r="N60" s="139">
        <v>1</v>
      </c>
      <c r="O60" s="172">
        <v>3</v>
      </c>
      <c r="P60" s="139">
        <v>100</v>
      </c>
      <c r="Q60" s="139" t="s">
        <v>140</v>
      </c>
    </row>
    <row r="61" spans="3:17" ht="16.8" thickTop="1" thickBot="1" x14ac:dyDescent="0.35">
      <c r="C61" s="137" t="s">
        <v>86</v>
      </c>
      <c r="D61" s="137">
        <v>20</v>
      </c>
      <c r="E61" s="137">
        <v>20</v>
      </c>
      <c r="F61" s="137">
        <v>100</v>
      </c>
      <c r="G61" s="137">
        <v>100</v>
      </c>
      <c r="H61" s="137">
        <v>6</v>
      </c>
      <c r="I61" s="137">
        <v>6</v>
      </c>
      <c r="J61" s="137">
        <v>2</v>
      </c>
      <c r="K61" s="137">
        <v>98</v>
      </c>
      <c r="L61" s="138">
        <v>98</v>
      </c>
      <c r="M61" s="137">
        <v>98</v>
      </c>
      <c r="N61" s="139">
        <v>0</v>
      </c>
      <c r="O61" s="172">
        <v>2</v>
      </c>
      <c r="P61" s="139">
        <v>100</v>
      </c>
      <c r="Q61" s="139" t="s">
        <v>140</v>
      </c>
    </row>
    <row r="62" spans="3:17" ht="16.8" thickTop="1" thickBot="1" x14ac:dyDescent="0.35">
      <c r="C62" s="137" t="s">
        <v>108</v>
      </c>
      <c r="D62" s="137">
        <v>16</v>
      </c>
      <c r="E62" s="137">
        <v>16</v>
      </c>
      <c r="F62" s="137">
        <v>80</v>
      </c>
      <c r="G62" s="137">
        <v>100</v>
      </c>
      <c r="H62" s="137">
        <v>5</v>
      </c>
      <c r="I62" s="137">
        <v>5</v>
      </c>
      <c r="J62" s="137">
        <v>1</v>
      </c>
      <c r="K62" s="137">
        <v>79</v>
      </c>
      <c r="L62" s="138">
        <v>98.75</v>
      </c>
      <c r="M62" s="137">
        <v>98.75</v>
      </c>
      <c r="N62" s="139">
        <v>0</v>
      </c>
      <c r="O62" s="172">
        <v>0</v>
      </c>
      <c r="P62" s="139">
        <v>75</v>
      </c>
      <c r="Q62" s="139" t="s">
        <v>140</v>
      </c>
    </row>
    <row r="63" spans="3:17" ht="16.8" thickTop="1" thickBot="1" x14ac:dyDescent="0.35">
      <c r="C63" s="137" t="s">
        <v>109</v>
      </c>
      <c r="D63" s="137">
        <v>16</v>
      </c>
      <c r="E63" s="137">
        <v>16</v>
      </c>
      <c r="F63" s="137">
        <v>80</v>
      </c>
      <c r="G63" s="137">
        <v>100</v>
      </c>
      <c r="H63" s="137">
        <v>21</v>
      </c>
      <c r="I63" s="137">
        <v>21</v>
      </c>
      <c r="J63" s="137">
        <v>5</v>
      </c>
      <c r="K63" s="137">
        <v>75</v>
      </c>
      <c r="L63" s="138">
        <v>93.75</v>
      </c>
      <c r="M63" s="137">
        <v>93.75</v>
      </c>
      <c r="N63" s="139">
        <v>0</v>
      </c>
      <c r="O63" s="172">
        <v>5</v>
      </c>
      <c r="P63" s="139">
        <v>75</v>
      </c>
      <c r="Q63" s="139" t="s">
        <v>140</v>
      </c>
    </row>
    <row r="64" spans="3:17" ht="16.8" thickTop="1" thickBot="1" x14ac:dyDescent="0.35">
      <c r="C64" s="137" t="s">
        <v>110</v>
      </c>
      <c r="D64" s="137">
        <v>16</v>
      </c>
      <c r="E64" s="137">
        <v>16</v>
      </c>
      <c r="F64" s="137">
        <v>80</v>
      </c>
      <c r="G64" s="137">
        <v>100</v>
      </c>
      <c r="H64" s="137">
        <v>0</v>
      </c>
      <c r="I64" s="137">
        <v>0</v>
      </c>
      <c r="J64" s="137">
        <v>0</v>
      </c>
      <c r="K64" s="137">
        <v>80</v>
      </c>
      <c r="L64" s="138">
        <v>100</v>
      </c>
      <c r="M64" s="137">
        <v>100</v>
      </c>
      <c r="N64" s="139">
        <v>0</v>
      </c>
      <c r="O64" s="172">
        <v>0</v>
      </c>
      <c r="P64" s="139">
        <v>100</v>
      </c>
      <c r="Q64" s="139" t="s">
        <v>140</v>
      </c>
    </row>
    <row r="65" spans="3:17" ht="16.8" thickTop="1" thickBot="1" x14ac:dyDescent="0.35">
      <c r="C65" s="137" t="s">
        <v>87</v>
      </c>
      <c r="D65" s="137">
        <v>8</v>
      </c>
      <c r="E65" s="137">
        <v>8</v>
      </c>
      <c r="F65" s="137">
        <v>40</v>
      </c>
      <c r="G65" s="137">
        <v>100</v>
      </c>
      <c r="H65" s="137">
        <v>5</v>
      </c>
      <c r="I65" s="137">
        <v>0</v>
      </c>
      <c r="J65" s="137">
        <v>1</v>
      </c>
      <c r="K65" s="137">
        <v>39</v>
      </c>
      <c r="L65" s="138">
        <v>97.5</v>
      </c>
      <c r="M65" s="137">
        <v>97.5</v>
      </c>
      <c r="N65" s="139">
        <v>0</v>
      </c>
      <c r="O65" s="172">
        <v>0</v>
      </c>
      <c r="P65" s="139">
        <v>100</v>
      </c>
      <c r="Q65" s="139" t="s">
        <v>140</v>
      </c>
    </row>
    <row r="66" spans="3:17" ht="16.8" thickTop="1" thickBot="1" x14ac:dyDescent="0.35">
      <c r="C66" s="137" t="s">
        <v>185</v>
      </c>
      <c r="D66" s="137">
        <v>4</v>
      </c>
      <c r="E66" s="137">
        <v>4</v>
      </c>
      <c r="F66" s="137">
        <v>20</v>
      </c>
      <c r="G66" s="137">
        <v>100</v>
      </c>
      <c r="H66" s="137">
        <v>2</v>
      </c>
      <c r="I66" s="137">
        <v>0</v>
      </c>
      <c r="J66" s="137">
        <v>2</v>
      </c>
      <c r="K66" s="137">
        <v>18</v>
      </c>
      <c r="L66" s="138">
        <v>90</v>
      </c>
      <c r="M66" s="137">
        <v>90</v>
      </c>
      <c r="N66" s="139">
        <v>0</v>
      </c>
      <c r="O66" s="172">
        <v>0</v>
      </c>
      <c r="P66" s="139">
        <v>100</v>
      </c>
      <c r="Q66" s="139" t="s">
        <v>140</v>
      </c>
    </row>
    <row r="67" spans="3:17" ht="16.8" thickTop="1" thickBot="1" x14ac:dyDescent="0.35">
      <c r="C67" s="137" t="s">
        <v>88</v>
      </c>
      <c r="D67" s="137">
        <v>8</v>
      </c>
      <c r="E67" s="137">
        <v>8</v>
      </c>
      <c r="F67" s="137">
        <v>40</v>
      </c>
      <c r="G67" s="137">
        <v>100</v>
      </c>
      <c r="H67" s="137">
        <v>2</v>
      </c>
      <c r="I67" s="137">
        <v>1</v>
      </c>
      <c r="J67" s="137">
        <v>1</v>
      </c>
      <c r="K67" s="137">
        <v>39</v>
      </c>
      <c r="L67" s="138">
        <v>97.5</v>
      </c>
      <c r="M67" s="137">
        <v>97.5</v>
      </c>
      <c r="N67" s="139">
        <v>0</v>
      </c>
      <c r="O67" s="172">
        <v>1</v>
      </c>
      <c r="P67" s="139">
        <v>100</v>
      </c>
      <c r="Q67" s="139" t="s">
        <v>140</v>
      </c>
    </row>
    <row r="68" spans="3:17" ht="16.8" thickTop="1" thickBot="1" x14ac:dyDescent="0.35">
      <c r="C68" s="137" t="s">
        <v>148</v>
      </c>
      <c r="D68" s="137">
        <v>8</v>
      </c>
      <c r="E68" s="137">
        <v>8</v>
      </c>
      <c r="F68" s="137">
        <v>40</v>
      </c>
      <c r="G68" s="137">
        <v>100</v>
      </c>
      <c r="H68" s="137">
        <v>2</v>
      </c>
      <c r="I68" s="137">
        <v>0</v>
      </c>
      <c r="J68" s="137">
        <v>2</v>
      </c>
      <c r="K68" s="137">
        <v>38</v>
      </c>
      <c r="L68" s="138">
        <v>95</v>
      </c>
      <c r="M68" s="137">
        <v>95</v>
      </c>
      <c r="N68" s="139">
        <v>0</v>
      </c>
      <c r="O68" s="172">
        <v>0</v>
      </c>
      <c r="P68" s="139">
        <v>100</v>
      </c>
      <c r="Q68" s="139" t="s">
        <v>140</v>
      </c>
    </row>
    <row r="69" spans="3:17" ht="16.8" thickTop="1" thickBot="1" x14ac:dyDescent="0.35">
      <c r="C69" s="137" t="s">
        <v>111</v>
      </c>
      <c r="D69" s="137">
        <v>16</v>
      </c>
      <c r="E69" s="137">
        <v>16</v>
      </c>
      <c r="F69" s="137">
        <v>80</v>
      </c>
      <c r="G69" s="137">
        <v>100</v>
      </c>
      <c r="H69" s="137">
        <v>0</v>
      </c>
      <c r="I69" s="137">
        <v>0</v>
      </c>
      <c r="J69" s="137">
        <v>0</v>
      </c>
      <c r="K69" s="137">
        <v>80</v>
      </c>
      <c r="L69" s="138">
        <v>100</v>
      </c>
      <c r="M69" s="137">
        <v>100</v>
      </c>
      <c r="N69" s="139">
        <v>1</v>
      </c>
      <c r="O69" s="172">
        <v>0</v>
      </c>
      <c r="P69" s="139">
        <v>100</v>
      </c>
      <c r="Q69" s="139" t="s">
        <v>140</v>
      </c>
    </row>
    <row r="70" spans="3:17" ht="16.8" thickTop="1" thickBot="1" x14ac:dyDescent="0.35">
      <c r="C70" s="137" t="s">
        <v>89</v>
      </c>
      <c r="D70" s="137">
        <v>16</v>
      </c>
      <c r="E70" s="137">
        <v>16</v>
      </c>
      <c r="F70" s="137">
        <v>80</v>
      </c>
      <c r="G70" s="137">
        <v>100</v>
      </c>
      <c r="H70" s="137">
        <v>15</v>
      </c>
      <c r="I70" s="137">
        <v>2</v>
      </c>
      <c r="J70" s="137">
        <v>5</v>
      </c>
      <c r="K70" s="137">
        <v>75</v>
      </c>
      <c r="L70" s="138">
        <v>93.75</v>
      </c>
      <c r="M70" s="137">
        <v>93.75</v>
      </c>
      <c r="N70" s="139">
        <v>1</v>
      </c>
      <c r="O70" s="172">
        <v>2</v>
      </c>
      <c r="P70" s="139">
        <v>87.5</v>
      </c>
      <c r="Q70" s="139" t="s">
        <v>140</v>
      </c>
    </row>
    <row r="71" spans="3:17" ht="16.8" thickTop="1" thickBot="1" x14ac:dyDescent="0.35">
      <c r="C71" s="137" t="s">
        <v>134</v>
      </c>
      <c r="D71" s="137">
        <v>4</v>
      </c>
      <c r="E71" s="137">
        <v>4</v>
      </c>
      <c r="F71" s="137">
        <v>20</v>
      </c>
      <c r="G71" s="137">
        <v>100</v>
      </c>
      <c r="H71" s="137">
        <v>0</v>
      </c>
      <c r="I71" s="137">
        <v>0</v>
      </c>
      <c r="J71" s="137">
        <v>0</v>
      </c>
      <c r="K71" s="137">
        <v>20</v>
      </c>
      <c r="L71" s="138">
        <v>100</v>
      </c>
      <c r="M71" s="137">
        <v>100</v>
      </c>
      <c r="N71" s="139">
        <v>1</v>
      </c>
      <c r="O71" s="172">
        <v>0</v>
      </c>
      <c r="P71" s="139">
        <v>100</v>
      </c>
      <c r="Q71" s="139" t="s">
        <v>140</v>
      </c>
    </row>
    <row r="72" spans="3:17" ht="16.8" thickTop="1" thickBot="1" x14ac:dyDescent="0.35">
      <c r="C72" s="137" t="s">
        <v>112</v>
      </c>
      <c r="D72" s="137">
        <v>4</v>
      </c>
      <c r="E72" s="137">
        <v>2</v>
      </c>
      <c r="F72" s="137">
        <v>10</v>
      </c>
      <c r="G72" s="137">
        <v>50</v>
      </c>
      <c r="H72" s="137">
        <v>0</v>
      </c>
      <c r="I72" s="137">
        <v>0</v>
      </c>
      <c r="J72" s="137">
        <v>0</v>
      </c>
      <c r="K72" s="137">
        <v>10</v>
      </c>
      <c r="L72" s="138">
        <v>100</v>
      </c>
      <c r="M72" s="137">
        <v>50</v>
      </c>
      <c r="N72" s="139">
        <v>0</v>
      </c>
      <c r="O72" s="172">
        <v>0</v>
      </c>
      <c r="P72" s="139">
        <v>100</v>
      </c>
      <c r="Q72" s="139" t="s">
        <v>140</v>
      </c>
    </row>
    <row r="73" spans="3:17" ht="16.8" thickTop="1" thickBot="1" x14ac:dyDescent="0.35">
      <c r="C73" s="137" t="s">
        <v>90</v>
      </c>
      <c r="D73" s="137">
        <v>4</v>
      </c>
      <c r="E73" s="137">
        <v>4</v>
      </c>
      <c r="F73" s="137">
        <v>20</v>
      </c>
      <c r="G73" s="137">
        <v>100</v>
      </c>
      <c r="H73" s="137">
        <v>1</v>
      </c>
      <c r="I73" s="137">
        <v>1</v>
      </c>
      <c r="J73" s="137">
        <v>1</v>
      </c>
      <c r="K73" s="137">
        <v>19</v>
      </c>
      <c r="L73" s="138">
        <v>95</v>
      </c>
      <c r="M73" s="137">
        <v>95</v>
      </c>
      <c r="N73" s="139">
        <v>0</v>
      </c>
      <c r="O73" s="172">
        <v>1</v>
      </c>
      <c r="P73" s="139">
        <v>100</v>
      </c>
      <c r="Q73" s="139" t="s">
        <v>140</v>
      </c>
    </row>
    <row r="74" spans="3:17" ht="16.8" thickTop="1" thickBot="1" x14ac:dyDescent="0.35">
      <c r="C74" s="137" t="s">
        <v>171</v>
      </c>
      <c r="D74" s="137">
        <v>4</v>
      </c>
      <c r="E74" s="137">
        <v>4</v>
      </c>
      <c r="F74" s="137">
        <v>20</v>
      </c>
      <c r="G74" s="137">
        <v>100</v>
      </c>
      <c r="H74" s="137">
        <v>1</v>
      </c>
      <c r="I74" s="137">
        <v>0</v>
      </c>
      <c r="J74" s="137">
        <v>1</v>
      </c>
      <c r="K74" s="137">
        <v>19</v>
      </c>
      <c r="L74" s="138">
        <v>95</v>
      </c>
      <c r="M74" s="137">
        <v>95</v>
      </c>
      <c r="N74" s="139">
        <v>0</v>
      </c>
      <c r="O74" s="172">
        <v>0</v>
      </c>
      <c r="P74" s="139">
        <v>100</v>
      </c>
      <c r="Q74" s="139" t="s">
        <v>140</v>
      </c>
    </row>
    <row r="75" spans="3:17" ht="16.8" thickTop="1" thickBot="1" x14ac:dyDescent="0.35">
      <c r="C75" s="137" t="s">
        <v>91</v>
      </c>
      <c r="D75" s="137">
        <v>8</v>
      </c>
      <c r="E75" s="137">
        <v>8</v>
      </c>
      <c r="F75" s="137">
        <v>40</v>
      </c>
      <c r="G75" s="137">
        <v>100</v>
      </c>
      <c r="H75" s="137">
        <v>2</v>
      </c>
      <c r="I75" s="137">
        <v>0</v>
      </c>
      <c r="J75" s="137">
        <v>2</v>
      </c>
      <c r="K75" s="137">
        <v>38</v>
      </c>
      <c r="L75" s="138">
        <v>95</v>
      </c>
      <c r="M75" s="137">
        <v>95</v>
      </c>
      <c r="N75" s="139">
        <v>3</v>
      </c>
      <c r="O75" s="172">
        <v>0</v>
      </c>
      <c r="P75" s="139">
        <v>100</v>
      </c>
      <c r="Q75" s="139" t="s">
        <v>140</v>
      </c>
    </row>
    <row r="76" spans="3:17" ht="16.8" thickTop="1" thickBot="1" x14ac:dyDescent="0.35">
      <c r="C76" s="137" t="s">
        <v>149</v>
      </c>
      <c r="D76" s="137">
        <v>2</v>
      </c>
      <c r="E76" s="137">
        <v>1</v>
      </c>
      <c r="F76" s="137">
        <v>5</v>
      </c>
      <c r="G76" s="137">
        <v>50</v>
      </c>
      <c r="H76" s="137">
        <v>0</v>
      </c>
      <c r="I76" s="137">
        <v>0</v>
      </c>
      <c r="J76" s="137">
        <v>0</v>
      </c>
      <c r="K76" s="137">
        <v>5</v>
      </c>
      <c r="L76" s="138">
        <v>100</v>
      </c>
      <c r="M76" s="137">
        <v>50</v>
      </c>
      <c r="N76" s="139">
        <v>0</v>
      </c>
      <c r="O76" s="172">
        <v>0</v>
      </c>
      <c r="P76" s="139">
        <v>100</v>
      </c>
      <c r="Q76" s="139" t="s">
        <v>140</v>
      </c>
    </row>
    <row r="77" spans="3:17" ht="16.8" thickTop="1" thickBot="1" x14ac:dyDescent="0.35">
      <c r="C77" s="137" t="s">
        <v>113</v>
      </c>
      <c r="D77" s="137">
        <v>8</v>
      </c>
      <c r="E77" s="137">
        <v>8</v>
      </c>
      <c r="F77" s="137">
        <v>40</v>
      </c>
      <c r="G77" s="137">
        <v>100</v>
      </c>
      <c r="H77" s="137">
        <v>0</v>
      </c>
      <c r="I77" s="137">
        <v>0</v>
      </c>
      <c r="J77" s="137">
        <v>0</v>
      </c>
      <c r="K77" s="137">
        <v>40</v>
      </c>
      <c r="L77" s="138">
        <v>100</v>
      </c>
      <c r="M77" s="137">
        <v>100</v>
      </c>
      <c r="N77" s="139">
        <v>0</v>
      </c>
      <c r="O77" s="172">
        <v>0</v>
      </c>
      <c r="P77" s="139">
        <v>100</v>
      </c>
      <c r="Q77" s="139" t="s">
        <v>140</v>
      </c>
    </row>
    <row r="78" spans="3:17" ht="16.8" thickTop="1" thickBot="1" x14ac:dyDescent="0.35">
      <c r="C78" s="137" t="s">
        <v>124</v>
      </c>
      <c r="D78" s="137">
        <v>4</v>
      </c>
      <c r="E78" s="137">
        <v>4</v>
      </c>
      <c r="F78" s="137">
        <v>20</v>
      </c>
      <c r="G78" s="137">
        <v>100</v>
      </c>
      <c r="H78" s="137">
        <v>0</v>
      </c>
      <c r="I78" s="137">
        <v>0</v>
      </c>
      <c r="J78" s="137">
        <v>0</v>
      </c>
      <c r="K78" s="137">
        <v>20</v>
      </c>
      <c r="L78" s="138">
        <v>100</v>
      </c>
      <c r="M78" s="137">
        <v>100</v>
      </c>
      <c r="N78" s="139">
        <v>0</v>
      </c>
      <c r="O78" s="172">
        <v>0</v>
      </c>
      <c r="P78" s="139">
        <v>100</v>
      </c>
      <c r="Q78" s="139" t="s">
        <v>140</v>
      </c>
    </row>
    <row r="79" spans="3:17" ht="16.8" thickTop="1" thickBot="1" x14ac:dyDescent="0.35">
      <c r="C79" s="137" t="s">
        <v>92</v>
      </c>
      <c r="D79" s="137">
        <v>2</v>
      </c>
      <c r="E79" s="137">
        <v>2</v>
      </c>
      <c r="F79" s="137">
        <v>10</v>
      </c>
      <c r="G79" s="137">
        <v>100</v>
      </c>
      <c r="H79" s="137">
        <v>0</v>
      </c>
      <c r="I79" s="137">
        <v>0</v>
      </c>
      <c r="J79" s="137">
        <v>0</v>
      </c>
      <c r="K79" s="137">
        <v>10</v>
      </c>
      <c r="L79" s="138">
        <v>100</v>
      </c>
      <c r="M79" s="137">
        <v>100</v>
      </c>
      <c r="N79" s="139">
        <v>0</v>
      </c>
      <c r="O79" s="172">
        <v>0</v>
      </c>
      <c r="P79" s="139">
        <v>100</v>
      </c>
      <c r="Q79" s="139" t="s">
        <v>140</v>
      </c>
    </row>
    <row r="80" spans="3:17" ht="16.8" thickTop="1" thickBot="1" x14ac:dyDescent="0.35">
      <c r="C80" s="137" t="s">
        <v>186</v>
      </c>
      <c r="D80" s="137">
        <v>2</v>
      </c>
      <c r="E80" s="137">
        <v>2</v>
      </c>
      <c r="F80" s="137">
        <v>10</v>
      </c>
      <c r="G80" s="137">
        <v>100</v>
      </c>
      <c r="H80" s="137">
        <v>0</v>
      </c>
      <c r="I80" s="137">
        <v>0</v>
      </c>
      <c r="J80" s="137">
        <v>0</v>
      </c>
      <c r="K80" s="137">
        <v>10</v>
      </c>
      <c r="L80" s="138">
        <v>100</v>
      </c>
      <c r="M80" s="137">
        <v>100</v>
      </c>
      <c r="N80" s="139">
        <v>0</v>
      </c>
      <c r="O80" s="172">
        <v>0</v>
      </c>
      <c r="P80" s="139">
        <v>100</v>
      </c>
      <c r="Q80" s="139" t="s">
        <v>140</v>
      </c>
    </row>
    <row r="81" spans="3:14" ht="16.8" thickTop="1" thickBot="1" x14ac:dyDescent="0.35">
      <c r="C81" s="45"/>
      <c r="D81" s="46"/>
      <c r="E81" s="46"/>
      <c r="F81" s="46"/>
      <c r="G81" s="46"/>
      <c r="H81" s="48"/>
      <c r="I81" s="46"/>
      <c r="J81" s="46"/>
      <c r="K81" s="46"/>
      <c r="L81" s="46"/>
      <c r="M81" s="46"/>
      <c r="N81" s="47"/>
    </row>
    <row r="82" spans="3:14" ht="16.8" thickTop="1" thickBot="1" x14ac:dyDescent="0.35">
      <c r="C82" s="45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7"/>
    </row>
    <row r="83" spans="3:14" s="5" customFormat="1" ht="16.8" thickTop="1" thickBot="1" x14ac:dyDescent="0.35">
      <c r="C83" s="131"/>
      <c r="D83" s="35"/>
      <c r="E83" s="24"/>
      <c r="F83" s="23"/>
      <c r="G83" s="24"/>
      <c r="H83" s="25"/>
      <c r="I83" s="25"/>
      <c r="J83" s="26"/>
      <c r="K83" s="36" t="s">
        <v>37</v>
      </c>
      <c r="L83" s="36"/>
      <c r="M83" s="26"/>
      <c r="N83" s="133"/>
    </row>
    <row r="84" spans="3:14" s="5" customFormat="1" ht="17.25" customHeight="1" thickTop="1" thickBot="1" x14ac:dyDescent="0.35">
      <c r="C84" s="183" t="s">
        <v>114</v>
      </c>
      <c r="D84" s="184"/>
      <c r="E84" s="24"/>
      <c r="F84" s="23"/>
      <c r="G84" s="24"/>
      <c r="H84" s="25"/>
      <c r="I84" s="25"/>
      <c r="J84" s="26"/>
      <c r="K84" s="36"/>
      <c r="L84" s="36"/>
      <c r="M84" s="26"/>
      <c r="N84" s="133"/>
    </row>
    <row r="85" spans="3:14" s="5" customFormat="1" ht="16.8" thickTop="1" thickBot="1" x14ac:dyDescent="0.35">
      <c r="C85" s="186" t="s">
        <v>115</v>
      </c>
      <c r="D85" s="187"/>
      <c r="E85" s="24"/>
      <c r="F85" s="23"/>
      <c r="G85" s="24"/>
      <c r="H85" s="25"/>
      <c r="I85" s="25"/>
      <c r="J85" s="26"/>
      <c r="K85" s="36"/>
      <c r="L85" s="36"/>
      <c r="M85" s="26"/>
      <c r="N85" s="133"/>
    </row>
    <row r="86" spans="3:14" s="5" customFormat="1" ht="16.8" thickTop="1" thickBot="1" x14ac:dyDescent="0.35">
      <c r="C86" s="132"/>
      <c r="D86" s="37"/>
      <c r="E86" s="24"/>
      <c r="F86" s="23"/>
      <c r="G86" s="24"/>
      <c r="H86" s="25"/>
      <c r="I86" s="25"/>
      <c r="J86" s="26"/>
      <c r="K86" s="36"/>
      <c r="L86" s="36"/>
      <c r="M86" s="26"/>
      <c r="N86" s="133"/>
    </row>
    <row r="87" spans="3:14" s="5" customFormat="1" ht="16.8" thickTop="1" thickBot="1" x14ac:dyDescent="0.35">
      <c r="C87" s="132"/>
      <c r="D87" s="37"/>
      <c r="E87" s="24"/>
      <c r="F87" s="23"/>
      <c r="G87" s="24"/>
      <c r="H87" s="25"/>
      <c r="I87" s="25"/>
      <c r="J87" s="26"/>
      <c r="K87" s="36"/>
      <c r="L87" s="36"/>
      <c r="M87" s="26"/>
      <c r="N87" s="133"/>
    </row>
    <row r="88" spans="3:14" s="5" customFormat="1" ht="16.8" thickTop="1" thickBot="1" x14ac:dyDescent="0.35">
      <c r="C88" s="132"/>
      <c r="D88" s="37"/>
      <c r="E88" s="24"/>
      <c r="F88" s="23"/>
      <c r="G88" s="24"/>
      <c r="H88" s="25"/>
      <c r="I88" s="25"/>
      <c r="J88" s="26"/>
      <c r="K88" s="36"/>
      <c r="L88" s="36"/>
      <c r="M88" s="26"/>
      <c r="N88" s="133"/>
    </row>
    <row r="89" spans="3:14" s="5" customFormat="1" ht="16.8" thickTop="1" thickBot="1" x14ac:dyDescent="0.35">
      <c r="C89" s="132"/>
      <c r="D89" s="37"/>
      <c r="E89" s="24"/>
      <c r="F89" s="23"/>
      <c r="G89" s="24"/>
      <c r="H89" s="25"/>
      <c r="I89" s="25"/>
      <c r="J89" s="26"/>
      <c r="K89" s="36"/>
      <c r="L89" s="36"/>
      <c r="M89" s="26"/>
      <c r="N89" s="133"/>
    </row>
    <row r="90" spans="3:14" s="5" customFormat="1" ht="16.8" thickTop="1" thickBot="1" x14ac:dyDescent="0.35">
      <c r="C90" s="132"/>
      <c r="D90" s="37"/>
      <c r="E90" s="24"/>
      <c r="F90" s="23"/>
      <c r="G90" s="24"/>
      <c r="H90" s="25"/>
      <c r="I90" s="25"/>
      <c r="J90" s="26"/>
      <c r="K90" s="36"/>
      <c r="L90" s="36"/>
      <c r="M90" s="26"/>
      <c r="N90" s="133"/>
    </row>
    <row r="91" spans="3:14" s="5" customFormat="1" ht="16.8" thickTop="1" thickBot="1" x14ac:dyDescent="0.35">
      <c r="C91" s="132"/>
      <c r="D91" s="37"/>
      <c r="E91" s="24"/>
      <c r="F91" s="23"/>
      <c r="G91" s="24"/>
      <c r="H91" s="24" t="s">
        <v>91</v>
      </c>
      <c r="I91" s="25"/>
      <c r="J91" s="26"/>
      <c r="K91" s="36"/>
      <c r="L91" s="36"/>
      <c r="M91" s="26"/>
      <c r="N91" s="133"/>
    </row>
    <row r="92" spans="3:14" s="5" customFormat="1" ht="16.8" thickTop="1" thickBot="1" x14ac:dyDescent="0.35">
      <c r="C92" s="132"/>
      <c r="D92" s="37"/>
      <c r="E92" s="24"/>
      <c r="F92" s="23"/>
      <c r="G92" s="24"/>
      <c r="H92" s="24" t="s">
        <v>113</v>
      </c>
      <c r="I92" s="25"/>
      <c r="J92" s="26"/>
      <c r="K92" s="36"/>
      <c r="L92" s="36"/>
      <c r="M92" s="26"/>
      <c r="N92" s="133"/>
    </row>
    <row r="93" spans="3:14" s="5" customFormat="1" ht="16.8" thickTop="1" thickBot="1" x14ac:dyDescent="0.35">
      <c r="C93" s="132"/>
      <c r="D93" s="37"/>
      <c r="E93" s="24"/>
      <c r="F93" s="23"/>
      <c r="G93" s="24"/>
      <c r="H93" s="24"/>
      <c r="I93" s="25"/>
      <c r="J93" s="26"/>
      <c r="K93" s="36"/>
      <c r="L93" s="36"/>
      <c r="M93" s="26"/>
      <c r="N93" s="133"/>
    </row>
    <row r="94" spans="3:14" s="5" customFormat="1" ht="16.8" thickTop="1" thickBot="1" x14ac:dyDescent="0.35">
      <c r="C94" s="132"/>
      <c r="D94" s="37"/>
      <c r="E94" s="24"/>
      <c r="F94" s="23"/>
      <c r="G94" s="24"/>
      <c r="H94" s="24"/>
      <c r="I94" s="25"/>
      <c r="J94" s="26"/>
      <c r="K94" s="36"/>
      <c r="L94" s="36"/>
      <c r="M94" s="26"/>
      <c r="N94" s="133"/>
    </row>
    <row r="95" spans="3:14" s="5" customFormat="1" ht="16.8" thickTop="1" thickBot="1" x14ac:dyDescent="0.35">
      <c r="C95" s="132"/>
      <c r="D95" s="37"/>
      <c r="E95" s="24"/>
      <c r="F95" s="23"/>
      <c r="G95" s="24"/>
      <c r="H95" s="24"/>
      <c r="I95" s="25"/>
      <c r="J95" s="26"/>
      <c r="K95" s="36"/>
      <c r="L95" s="36"/>
      <c r="M95" s="26"/>
      <c r="N95" s="133"/>
    </row>
    <row r="96" spans="3:14" s="5" customFormat="1" ht="16.8" thickTop="1" thickBot="1" x14ac:dyDescent="0.35">
      <c r="C96" s="132"/>
      <c r="D96" s="37"/>
      <c r="E96" s="24"/>
      <c r="F96" s="23"/>
      <c r="G96" s="24"/>
      <c r="H96" s="24"/>
      <c r="I96" s="25"/>
      <c r="J96" s="26"/>
      <c r="K96" s="36"/>
      <c r="L96" s="36"/>
      <c r="M96" s="26"/>
      <c r="N96" s="133"/>
    </row>
    <row r="97" spans="3:14" s="5" customFormat="1" ht="16.8" thickTop="1" thickBot="1" x14ac:dyDescent="0.35">
      <c r="C97" s="132"/>
      <c r="D97" s="37"/>
      <c r="E97" s="24"/>
      <c r="F97" s="23"/>
      <c r="G97" s="24"/>
      <c r="H97" s="24"/>
      <c r="I97" s="25"/>
      <c r="J97" s="26"/>
      <c r="K97" s="36"/>
      <c r="L97" s="36"/>
      <c r="M97" s="26"/>
      <c r="N97" s="133"/>
    </row>
    <row r="98" spans="3:14" s="5" customFormat="1" ht="16.8" thickTop="1" thickBot="1" x14ac:dyDescent="0.35">
      <c r="C98" s="132"/>
      <c r="D98" s="37"/>
      <c r="E98" s="24"/>
      <c r="F98" s="23"/>
      <c r="G98" s="24"/>
      <c r="H98" s="24"/>
      <c r="I98" s="25"/>
      <c r="J98" s="26"/>
      <c r="K98" s="36"/>
      <c r="L98" s="36"/>
      <c r="M98" s="26"/>
      <c r="N98" s="133"/>
    </row>
    <row r="99" spans="3:14" s="5" customFormat="1" ht="16.8" thickTop="1" thickBot="1" x14ac:dyDescent="0.35">
      <c r="C99" s="132"/>
      <c r="D99" s="37"/>
      <c r="E99" s="24"/>
      <c r="F99" s="23"/>
      <c r="G99" s="24"/>
      <c r="H99" s="24"/>
      <c r="I99" s="25"/>
      <c r="J99" s="26"/>
      <c r="K99" s="36"/>
      <c r="L99" s="36"/>
      <c r="M99" s="26"/>
      <c r="N99" s="133"/>
    </row>
    <row r="100" spans="3:14" s="5" customFormat="1" ht="16.8" thickTop="1" thickBot="1" x14ac:dyDescent="0.35">
      <c r="C100" s="132"/>
      <c r="D100" s="37"/>
      <c r="E100" s="24"/>
      <c r="F100" s="23"/>
      <c r="G100" s="24"/>
      <c r="H100" s="24"/>
      <c r="I100" s="25"/>
      <c r="J100" s="26"/>
      <c r="K100" s="36"/>
      <c r="L100" s="36"/>
      <c r="M100" s="26"/>
      <c r="N100" s="133"/>
    </row>
    <row r="101" spans="3:14" s="5" customFormat="1" ht="16.8" thickTop="1" thickBot="1" x14ac:dyDescent="0.35">
      <c r="C101" s="132"/>
      <c r="D101" s="37"/>
      <c r="E101" s="24"/>
      <c r="F101" s="23"/>
      <c r="G101" s="24"/>
      <c r="H101" s="24"/>
      <c r="I101" s="25"/>
      <c r="J101" s="26"/>
      <c r="K101" s="36"/>
      <c r="L101" s="36"/>
      <c r="M101" s="26"/>
      <c r="N101" s="133"/>
    </row>
    <row r="102" spans="3:14" s="5" customFormat="1" ht="16.8" thickTop="1" thickBot="1" x14ac:dyDescent="0.35">
      <c r="C102" s="132"/>
      <c r="D102" s="37"/>
      <c r="E102" s="24"/>
      <c r="F102" s="23"/>
      <c r="G102" s="24"/>
      <c r="H102" s="24"/>
      <c r="I102" s="25"/>
      <c r="J102" s="26"/>
      <c r="K102" s="36"/>
      <c r="L102" s="36"/>
      <c r="M102" s="26"/>
      <c r="N102" s="133"/>
    </row>
    <row r="103" spans="3:14" s="5" customFormat="1" ht="16.8" thickTop="1" thickBot="1" x14ac:dyDescent="0.35">
      <c r="C103" s="132"/>
      <c r="D103" s="37"/>
      <c r="E103" s="24"/>
      <c r="F103" s="23"/>
      <c r="G103" s="24"/>
      <c r="H103" s="24"/>
      <c r="I103" s="25"/>
      <c r="J103" s="26"/>
      <c r="K103" s="36"/>
      <c r="L103" s="36"/>
      <c r="M103" s="26"/>
      <c r="N103" s="133"/>
    </row>
    <row r="104" spans="3:14" s="5" customFormat="1" ht="16.8" thickTop="1" thickBot="1" x14ac:dyDescent="0.35">
      <c r="C104" s="132"/>
      <c r="D104" s="37"/>
      <c r="E104" s="24"/>
      <c r="F104" s="23"/>
      <c r="G104" s="24"/>
      <c r="H104" s="24"/>
      <c r="I104" s="25"/>
      <c r="J104" s="26"/>
      <c r="K104" s="36"/>
      <c r="L104" s="36"/>
      <c r="M104" s="26"/>
      <c r="N104" s="133"/>
    </row>
    <row r="105" spans="3:14" s="5" customFormat="1" ht="16.8" thickTop="1" thickBot="1" x14ac:dyDescent="0.35">
      <c r="C105" s="132"/>
      <c r="D105" s="37"/>
      <c r="E105" s="24"/>
      <c r="F105" s="23"/>
      <c r="G105" s="24"/>
      <c r="H105" s="24"/>
      <c r="I105" s="25"/>
      <c r="J105" s="26"/>
      <c r="K105" s="36"/>
      <c r="L105" s="36"/>
      <c r="M105" s="26"/>
      <c r="N105" s="133"/>
    </row>
    <row r="106" spans="3:14" s="5" customFormat="1" ht="16.8" thickTop="1" thickBot="1" x14ac:dyDescent="0.35">
      <c r="C106" s="132"/>
      <c r="D106" s="37"/>
      <c r="E106" s="24"/>
      <c r="F106" s="23"/>
      <c r="G106" s="24"/>
      <c r="H106" s="24"/>
      <c r="I106" s="25"/>
      <c r="J106" s="26"/>
      <c r="K106" s="36"/>
      <c r="L106" s="36"/>
      <c r="M106" s="26"/>
      <c r="N106" s="133"/>
    </row>
    <row r="107" spans="3:14" s="5" customFormat="1" ht="16.5" customHeight="1" thickTop="1" thickBot="1" x14ac:dyDescent="0.35">
      <c r="C107" s="27"/>
      <c r="D107" s="24"/>
      <c r="E107" s="24"/>
      <c r="F107" s="23"/>
      <c r="G107" s="24"/>
      <c r="H107" s="24"/>
      <c r="I107" s="25"/>
      <c r="J107" s="26"/>
      <c r="K107" s="36"/>
      <c r="L107" s="36"/>
      <c r="M107" s="26"/>
      <c r="N107" s="133"/>
    </row>
    <row r="108" spans="3:14" s="5" customFormat="1" ht="16.5" customHeight="1" thickTop="1" thickBot="1" x14ac:dyDescent="0.35">
      <c r="C108" s="27"/>
      <c r="D108" s="24"/>
      <c r="E108" s="24"/>
      <c r="F108" s="23"/>
      <c r="G108" s="24"/>
      <c r="H108" s="24"/>
      <c r="I108" s="25"/>
      <c r="J108" s="26"/>
      <c r="K108" s="36"/>
      <c r="L108" s="36"/>
      <c r="M108" s="26"/>
      <c r="N108" s="133"/>
    </row>
    <row r="109" spans="3:14" s="5" customFormat="1" ht="16.5" customHeight="1" thickTop="1" thickBot="1" x14ac:dyDescent="0.35">
      <c r="C109" s="27"/>
      <c r="D109" s="24"/>
      <c r="E109" s="24"/>
      <c r="F109" s="23"/>
      <c r="G109" s="24"/>
      <c r="H109" s="24"/>
      <c r="I109" s="25"/>
      <c r="J109" s="26"/>
      <c r="K109" s="36"/>
      <c r="L109" s="36"/>
      <c r="M109" s="26"/>
      <c r="N109" s="133"/>
    </row>
    <row r="110" spans="3:14" s="5" customFormat="1" ht="16.8" thickTop="1" thickBot="1" x14ac:dyDescent="0.35">
      <c r="C110" s="27"/>
      <c r="D110" s="24"/>
      <c r="E110" s="24"/>
      <c r="F110" s="23"/>
      <c r="G110" s="24"/>
      <c r="H110" s="24"/>
      <c r="I110" s="25"/>
      <c r="J110" s="26"/>
      <c r="K110" s="36"/>
      <c r="L110" s="36"/>
      <c r="M110" s="26"/>
      <c r="N110" s="133"/>
    </row>
    <row r="111" spans="3:14" s="5" customFormat="1" ht="16.8" thickTop="1" thickBot="1" x14ac:dyDescent="0.35">
      <c r="C111" s="27"/>
      <c r="D111" s="24"/>
      <c r="E111" s="24"/>
      <c r="F111" s="23"/>
      <c r="G111" s="24"/>
      <c r="H111" s="24"/>
      <c r="I111" s="25"/>
      <c r="J111" s="26"/>
      <c r="K111" s="36"/>
      <c r="L111" s="36"/>
      <c r="M111" s="26"/>
      <c r="N111" s="133"/>
    </row>
    <row r="112" spans="3:14" s="5" customFormat="1" ht="16.8" thickTop="1" thickBot="1" x14ac:dyDescent="0.35">
      <c r="C112" s="27"/>
      <c r="D112" s="24"/>
      <c r="E112" s="24"/>
      <c r="F112" s="23"/>
      <c r="G112" s="24"/>
      <c r="H112" s="24"/>
      <c r="I112" s="25"/>
      <c r="J112" s="26"/>
      <c r="K112" s="36"/>
      <c r="L112" s="36"/>
      <c r="M112" s="26"/>
      <c r="N112" s="133"/>
    </row>
    <row r="113" spans="3:14" s="5" customFormat="1" ht="16.8" thickTop="1" thickBot="1" x14ac:dyDescent="0.35">
      <c r="C113" s="27"/>
      <c r="D113" s="24"/>
      <c r="E113" s="24"/>
      <c r="F113" s="23"/>
      <c r="G113" s="24"/>
      <c r="H113" s="24"/>
      <c r="I113" s="25"/>
      <c r="J113" s="26"/>
      <c r="K113" s="36"/>
      <c r="L113" s="36"/>
      <c r="M113" s="26"/>
      <c r="N113" s="133"/>
    </row>
    <row r="114" spans="3:14" s="5" customFormat="1" ht="16.8" thickTop="1" thickBot="1" x14ac:dyDescent="0.35">
      <c r="C114" s="27"/>
      <c r="D114" s="24"/>
      <c r="E114" s="24"/>
      <c r="F114" s="23"/>
      <c r="G114" s="24"/>
      <c r="H114" s="24"/>
      <c r="I114" s="25"/>
      <c r="J114" s="26"/>
      <c r="K114" s="36"/>
      <c r="L114" s="36"/>
      <c r="M114" s="26"/>
      <c r="N114" s="133"/>
    </row>
    <row r="115" spans="3:14" s="5" customFormat="1" ht="16.8" thickTop="1" thickBot="1" x14ac:dyDescent="0.35">
      <c r="C115" s="27"/>
      <c r="D115" s="24"/>
      <c r="E115" s="24"/>
      <c r="F115" s="23"/>
      <c r="G115" s="24"/>
      <c r="H115" s="24"/>
      <c r="I115" s="25"/>
      <c r="J115" s="26"/>
      <c r="K115" s="36"/>
      <c r="L115" s="36"/>
      <c r="M115" s="26"/>
      <c r="N115" s="133"/>
    </row>
    <row r="116" spans="3:14" s="5" customFormat="1" ht="19.5" customHeight="1" thickTop="1" thickBot="1" x14ac:dyDescent="0.35">
      <c r="C116" s="178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80"/>
    </row>
    <row r="117" spans="3:14" s="5" customFormat="1" ht="16.8" thickTop="1" thickBot="1" x14ac:dyDescent="0.35">
      <c r="C117" s="27"/>
      <c r="D117" s="24"/>
      <c r="E117" s="24"/>
      <c r="F117" s="23"/>
      <c r="G117" s="24"/>
      <c r="H117" s="24"/>
      <c r="I117" s="25"/>
      <c r="J117" s="26"/>
      <c r="K117" s="36"/>
      <c r="L117" s="36"/>
      <c r="M117" s="26"/>
      <c r="N117" s="133"/>
    </row>
    <row r="118" spans="3:14" s="5" customFormat="1" ht="16.8" thickTop="1" thickBot="1" x14ac:dyDescent="0.35">
      <c r="C118" s="27"/>
      <c r="D118" s="24"/>
      <c r="E118" s="24"/>
      <c r="F118" s="23"/>
      <c r="G118" s="24"/>
      <c r="H118" s="24"/>
      <c r="I118" s="25"/>
      <c r="J118" s="26"/>
      <c r="K118" s="36"/>
      <c r="L118" s="36"/>
      <c r="M118" s="26"/>
      <c r="N118" s="133"/>
    </row>
    <row r="119" spans="3:14" s="5" customFormat="1" ht="16.8" thickTop="1" thickBot="1" x14ac:dyDescent="0.35">
      <c r="C119" s="27"/>
      <c r="D119" s="24"/>
      <c r="E119" s="24"/>
      <c r="F119" s="23"/>
      <c r="G119" s="24"/>
      <c r="H119" s="24"/>
      <c r="I119" s="25"/>
      <c r="J119" s="26"/>
      <c r="K119" s="36"/>
      <c r="L119" s="36"/>
      <c r="M119" s="26"/>
      <c r="N119" s="133"/>
    </row>
    <row r="120" spans="3:14" s="5" customFormat="1" ht="16.8" thickTop="1" thickBot="1" x14ac:dyDescent="0.35">
      <c r="C120" s="27"/>
      <c r="D120" s="24"/>
      <c r="E120" s="24"/>
      <c r="F120" s="134"/>
      <c r="G120" s="134"/>
      <c r="H120" s="134"/>
      <c r="I120" s="135"/>
      <c r="J120" s="134"/>
      <c r="K120" s="36"/>
      <c r="L120" s="36"/>
      <c r="M120" s="26"/>
      <c r="N120" s="133"/>
    </row>
    <row r="121" spans="3:14" s="5" customFormat="1" ht="16.8" thickTop="1" thickBot="1" x14ac:dyDescent="0.35">
      <c r="C121" s="27"/>
      <c r="D121" s="24"/>
      <c r="E121" s="24"/>
      <c r="F121" s="134"/>
      <c r="G121" s="134"/>
      <c r="H121" s="134"/>
      <c r="I121" s="135"/>
      <c r="J121" s="134"/>
      <c r="K121" s="36"/>
      <c r="L121" s="36"/>
      <c r="M121" s="26"/>
      <c r="N121" s="133"/>
    </row>
    <row r="122" spans="3:14" s="5" customFormat="1" ht="16.8" thickTop="1" thickBot="1" x14ac:dyDescent="0.35">
      <c r="C122" s="27"/>
      <c r="D122" s="24"/>
      <c r="E122" s="24"/>
      <c r="K122" s="36"/>
      <c r="L122" s="36"/>
      <c r="M122" s="26"/>
      <c r="N122" s="133"/>
    </row>
    <row r="123" spans="3:14" s="5" customFormat="1" ht="16.8" thickTop="1" thickBot="1" x14ac:dyDescent="0.35">
      <c r="C123" s="27"/>
      <c r="D123" s="24"/>
      <c r="E123" s="24"/>
      <c r="F123" s="23"/>
      <c r="G123" s="24"/>
      <c r="H123" s="24"/>
      <c r="I123" s="25"/>
      <c r="J123" s="26"/>
      <c r="K123" s="36"/>
      <c r="L123" s="36"/>
      <c r="M123" s="26"/>
      <c r="N123" s="133"/>
    </row>
    <row r="124" spans="3:14" s="5" customFormat="1" ht="16.8" thickTop="1" thickBot="1" x14ac:dyDescent="0.35">
      <c r="C124" s="27"/>
      <c r="D124" s="24"/>
      <c r="E124" s="24"/>
      <c r="F124" s="23"/>
      <c r="G124" s="24"/>
      <c r="H124" s="24"/>
      <c r="I124" s="25"/>
      <c r="J124" s="26"/>
      <c r="K124" s="36"/>
      <c r="L124" s="36"/>
      <c r="M124" s="26"/>
      <c r="N124" s="133"/>
    </row>
    <row r="125" spans="3:14" s="5" customFormat="1" ht="16.8" thickTop="1" thickBot="1" x14ac:dyDescent="0.35">
      <c r="C125" s="27"/>
      <c r="D125" s="24"/>
      <c r="E125" s="24"/>
      <c r="F125" s="23"/>
      <c r="G125" s="24"/>
      <c r="H125" s="24"/>
      <c r="I125" s="25"/>
      <c r="J125" s="26"/>
      <c r="K125" s="36"/>
      <c r="L125" s="36"/>
      <c r="M125" s="26"/>
      <c r="N125" s="133"/>
    </row>
    <row r="126" spans="3:14" s="5" customFormat="1" ht="16.8" thickTop="1" thickBot="1" x14ac:dyDescent="0.35">
      <c r="C126" s="27"/>
      <c r="D126" s="24"/>
      <c r="E126" s="24"/>
      <c r="F126" s="23"/>
      <c r="G126" s="24"/>
      <c r="H126" s="24"/>
      <c r="I126" s="25"/>
      <c r="J126" s="26"/>
      <c r="K126" s="36"/>
      <c r="L126" s="36"/>
      <c r="M126" s="26"/>
      <c r="N126" s="133"/>
    </row>
    <row r="127" spans="3:14" s="5" customFormat="1" ht="16.8" thickTop="1" thickBot="1" x14ac:dyDescent="0.35">
      <c r="C127" s="27"/>
      <c r="D127" s="24"/>
      <c r="E127" s="24"/>
      <c r="F127" s="23"/>
      <c r="G127" s="24"/>
      <c r="H127" s="24"/>
      <c r="I127" s="25"/>
      <c r="J127" s="26"/>
      <c r="K127" s="36"/>
      <c r="L127" s="36"/>
      <c r="M127" s="26"/>
      <c r="N127" s="133"/>
    </row>
    <row r="128" spans="3:14" s="5" customFormat="1" ht="16.8" thickTop="1" thickBot="1" x14ac:dyDescent="0.35">
      <c r="C128" s="27"/>
      <c r="D128" s="24"/>
      <c r="E128" s="24"/>
      <c r="F128" s="23"/>
      <c r="G128" s="24"/>
      <c r="H128" s="24"/>
      <c r="I128" s="25"/>
      <c r="J128" s="26"/>
      <c r="K128" s="36"/>
      <c r="L128" s="36"/>
      <c r="M128" s="26"/>
      <c r="N128" s="133"/>
    </row>
    <row r="129" spans="3:14" s="5" customFormat="1" ht="16.8" thickTop="1" thickBot="1" x14ac:dyDescent="0.35">
      <c r="C129" s="27"/>
      <c r="D129" s="24"/>
      <c r="E129" s="24"/>
      <c r="F129" s="23"/>
      <c r="G129" s="24"/>
      <c r="H129" s="24"/>
      <c r="I129" s="25"/>
      <c r="J129" s="26"/>
      <c r="K129" s="36"/>
      <c r="L129" s="36"/>
      <c r="M129" s="26"/>
      <c r="N129" s="133"/>
    </row>
    <row r="130" spans="3:14" s="5" customFormat="1" ht="16.8" thickTop="1" thickBot="1" x14ac:dyDescent="0.35">
      <c r="C130" s="27"/>
      <c r="D130" s="24"/>
      <c r="E130" s="24"/>
      <c r="F130" s="23"/>
      <c r="G130" s="24"/>
      <c r="H130" s="24"/>
      <c r="I130" s="25"/>
      <c r="J130" s="26"/>
      <c r="K130" s="36"/>
      <c r="L130" s="36"/>
      <c r="M130" s="26"/>
      <c r="N130" s="133"/>
    </row>
    <row r="131" spans="3:14" s="5" customFormat="1" ht="16.8" thickTop="1" thickBot="1" x14ac:dyDescent="0.35">
      <c r="C131" s="27"/>
      <c r="D131" s="24"/>
      <c r="E131" s="24"/>
      <c r="F131" s="23"/>
      <c r="G131" s="24"/>
      <c r="H131" s="24"/>
      <c r="I131" s="25"/>
      <c r="J131" s="26"/>
      <c r="K131" s="36"/>
      <c r="L131" s="36"/>
      <c r="M131" s="26"/>
      <c r="N131" s="133"/>
    </row>
    <row r="132" spans="3:14" s="5" customFormat="1" ht="16.8" thickTop="1" thickBot="1" x14ac:dyDescent="0.35">
      <c r="C132" s="27"/>
      <c r="D132" s="24"/>
      <c r="E132" s="24"/>
      <c r="F132" s="23"/>
      <c r="G132" s="24"/>
      <c r="H132" s="24"/>
      <c r="I132" s="25"/>
      <c r="J132" s="26"/>
      <c r="K132" s="36"/>
      <c r="L132" s="36"/>
      <c r="M132" s="26"/>
      <c r="N132" s="133"/>
    </row>
    <row r="133" spans="3:14" s="5" customFormat="1" ht="16.8" thickTop="1" thickBot="1" x14ac:dyDescent="0.35">
      <c r="C133" s="27"/>
      <c r="D133" s="24"/>
      <c r="E133" s="24"/>
      <c r="F133" s="23"/>
      <c r="G133" s="24"/>
      <c r="H133" s="24"/>
      <c r="I133" s="25"/>
      <c r="J133" s="26"/>
      <c r="K133" s="36"/>
      <c r="L133" s="36"/>
      <c r="M133" s="26"/>
      <c r="N133" s="133"/>
    </row>
    <row r="134" spans="3:14" s="5" customFormat="1" ht="16.8" thickTop="1" thickBot="1" x14ac:dyDescent="0.35">
      <c r="C134" s="27"/>
      <c r="D134" s="24"/>
      <c r="E134" s="24"/>
      <c r="F134" s="23"/>
      <c r="G134" s="24"/>
      <c r="H134" s="24"/>
      <c r="I134" s="25"/>
      <c r="J134" s="26"/>
      <c r="K134" s="36"/>
      <c r="L134" s="36"/>
      <c r="M134" s="26"/>
      <c r="N134" s="133"/>
    </row>
    <row r="135" spans="3:14" s="5" customFormat="1" ht="16.8" thickTop="1" thickBot="1" x14ac:dyDescent="0.35">
      <c r="C135" s="27"/>
      <c r="D135" s="24"/>
      <c r="E135" s="24"/>
      <c r="F135" s="23"/>
      <c r="G135" s="24"/>
      <c r="H135" s="24"/>
      <c r="I135" s="25"/>
      <c r="J135" s="26"/>
      <c r="K135" s="36"/>
      <c r="L135" s="36"/>
      <c r="M135" s="26"/>
      <c r="N135" s="133"/>
    </row>
    <row r="136" spans="3:14" s="5" customFormat="1" ht="16.8" thickTop="1" thickBot="1" x14ac:dyDescent="0.35">
      <c r="C136" s="27"/>
      <c r="D136" s="24"/>
      <c r="E136" s="24"/>
      <c r="F136" s="23"/>
      <c r="G136" s="24"/>
      <c r="H136" s="24"/>
      <c r="I136" s="25"/>
      <c r="J136" s="26"/>
      <c r="K136" s="36"/>
      <c r="L136" s="36"/>
      <c r="M136" s="26"/>
      <c r="N136" s="133"/>
    </row>
    <row r="137" spans="3:14" s="5" customFormat="1" ht="16.8" thickTop="1" thickBot="1" x14ac:dyDescent="0.35">
      <c r="C137" s="27"/>
      <c r="D137" s="24"/>
      <c r="E137" s="24"/>
      <c r="F137" s="23"/>
      <c r="G137" s="24"/>
      <c r="H137" s="24"/>
      <c r="I137" s="25"/>
      <c r="J137" s="26"/>
      <c r="K137" s="36"/>
      <c r="L137" s="36"/>
      <c r="M137" s="26"/>
      <c r="N137" s="133"/>
    </row>
    <row r="138" spans="3:14" s="5" customFormat="1" ht="16.8" thickTop="1" thickBot="1" x14ac:dyDescent="0.35">
      <c r="C138" s="27"/>
      <c r="D138" s="24"/>
      <c r="E138" s="24"/>
      <c r="F138" s="23"/>
      <c r="G138" s="24"/>
      <c r="H138" s="24"/>
      <c r="I138" s="25"/>
      <c r="J138" s="26"/>
      <c r="K138" s="36"/>
      <c r="L138" s="36"/>
      <c r="M138" s="26"/>
      <c r="N138" s="133"/>
    </row>
    <row r="139" spans="3:14" s="5" customFormat="1" ht="16.8" thickTop="1" thickBot="1" x14ac:dyDescent="0.35">
      <c r="C139" s="27"/>
      <c r="D139" s="24"/>
      <c r="E139" s="24"/>
      <c r="F139" s="23"/>
      <c r="G139" s="24"/>
      <c r="H139" s="24"/>
      <c r="I139" s="25"/>
      <c r="J139" s="26"/>
      <c r="K139" s="36"/>
      <c r="L139" s="36"/>
      <c r="M139" s="26"/>
      <c r="N139" s="133"/>
    </row>
    <row r="140" spans="3:14" s="12" customFormat="1" ht="16.2" thickTop="1" x14ac:dyDescent="0.3">
      <c r="C140" s="54"/>
    </row>
    <row r="141" spans="3:14" s="12" customFormat="1" x14ac:dyDescent="0.3">
      <c r="C141" s="54"/>
    </row>
    <row r="142" spans="3:14" s="12" customFormat="1" x14ac:dyDescent="0.3">
      <c r="C142" s="54"/>
    </row>
    <row r="143" spans="3:14" s="12" customFormat="1" x14ac:dyDescent="0.3">
      <c r="C143" s="54"/>
    </row>
    <row r="144" spans="3:14" s="12" customFormat="1" x14ac:dyDescent="0.3">
      <c r="C144" s="54"/>
    </row>
    <row r="145" spans="3:3" s="12" customFormat="1" x14ac:dyDescent="0.3">
      <c r="C145" s="54"/>
    </row>
    <row r="146" spans="3:3" s="12" customFormat="1" x14ac:dyDescent="0.3">
      <c r="C146" s="54"/>
    </row>
    <row r="147" spans="3:3" s="12" customFormat="1" x14ac:dyDescent="0.3">
      <c r="C147" s="54"/>
    </row>
    <row r="148" spans="3:3" s="12" customFormat="1" x14ac:dyDescent="0.3">
      <c r="C148" s="54"/>
    </row>
    <row r="149" spans="3:3" s="12" customFormat="1" x14ac:dyDescent="0.3">
      <c r="C149" s="54"/>
    </row>
    <row r="150" spans="3:3" s="12" customFormat="1" x14ac:dyDescent="0.3">
      <c r="C150" s="54"/>
    </row>
    <row r="151" spans="3:3" s="12" customFormat="1" x14ac:dyDescent="0.3">
      <c r="C151" s="54"/>
    </row>
    <row r="152" spans="3:3" s="12" customFormat="1" x14ac:dyDescent="0.3">
      <c r="C152" s="54"/>
    </row>
    <row r="153" spans="3:3" s="12" customFormat="1" x14ac:dyDescent="0.3">
      <c r="C153" s="54"/>
    </row>
    <row r="154" spans="3:3" s="12" customFormat="1" x14ac:dyDescent="0.3">
      <c r="C154" s="54"/>
    </row>
    <row r="155" spans="3:3" s="12" customFormat="1" x14ac:dyDescent="0.3">
      <c r="C155" s="54"/>
    </row>
    <row r="156" spans="3:3" s="12" customFormat="1" x14ac:dyDescent="0.3">
      <c r="C156" s="54"/>
    </row>
    <row r="157" spans="3:3" s="12" customFormat="1" x14ac:dyDescent="0.3">
      <c r="C157" s="54"/>
    </row>
    <row r="158" spans="3:3" s="12" customFormat="1" x14ac:dyDescent="0.3">
      <c r="C158" s="54"/>
    </row>
    <row r="159" spans="3:3" s="12" customFormat="1" x14ac:dyDescent="0.3">
      <c r="C159" s="54"/>
    </row>
    <row r="160" spans="3:3" s="12" customFormat="1" x14ac:dyDescent="0.3">
      <c r="C160" s="54"/>
    </row>
    <row r="161" spans="3:3" s="12" customFormat="1" x14ac:dyDescent="0.3">
      <c r="C161" s="54"/>
    </row>
    <row r="162" spans="3:3" s="12" customFormat="1" x14ac:dyDescent="0.3">
      <c r="C162" s="54"/>
    </row>
    <row r="163" spans="3:3" s="12" customFormat="1" x14ac:dyDescent="0.3">
      <c r="C163" s="54"/>
    </row>
    <row r="164" spans="3:3" s="12" customFormat="1" x14ac:dyDescent="0.3">
      <c r="C164" s="54"/>
    </row>
    <row r="165" spans="3:3" s="12" customFormat="1" x14ac:dyDescent="0.3">
      <c r="C165" s="54"/>
    </row>
    <row r="166" spans="3:3" s="12" customFormat="1" x14ac:dyDescent="0.3">
      <c r="C166" s="54"/>
    </row>
    <row r="167" spans="3:3" s="12" customFormat="1" x14ac:dyDescent="0.3">
      <c r="C167" s="54"/>
    </row>
    <row r="168" spans="3:3" s="12" customFormat="1" x14ac:dyDescent="0.3">
      <c r="C168" s="54"/>
    </row>
    <row r="169" spans="3:3" s="12" customFormat="1" x14ac:dyDescent="0.3">
      <c r="C169" s="54"/>
    </row>
    <row r="170" spans="3:3" s="12" customFormat="1" x14ac:dyDescent="0.3">
      <c r="C170" s="54"/>
    </row>
    <row r="171" spans="3:3" s="12" customFormat="1" x14ac:dyDescent="0.3">
      <c r="C171" s="54"/>
    </row>
    <row r="172" spans="3:3" s="12" customFormat="1" x14ac:dyDescent="0.3">
      <c r="C172" s="54"/>
    </row>
    <row r="173" spans="3:3" s="12" customFormat="1" x14ac:dyDescent="0.3">
      <c r="C173" s="54"/>
    </row>
    <row r="174" spans="3:3" s="12" customFormat="1" x14ac:dyDescent="0.3">
      <c r="C174" s="54"/>
    </row>
    <row r="175" spans="3:3" s="12" customFormat="1" x14ac:dyDescent="0.3">
      <c r="C175" s="54"/>
    </row>
    <row r="176" spans="3:3" s="12" customFormat="1" x14ac:dyDescent="0.3">
      <c r="C176" s="54"/>
    </row>
    <row r="177" spans="3:3" s="12" customFormat="1" x14ac:dyDescent="0.3">
      <c r="C177" s="54"/>
    </row>
    <row r="178" spans="3:3" s="12" customFormat="1" x14ac:dyDescent="0.3">
      <c r="C178" s="54"/>
    </row>
    <row r="179" spans="3:3" s="12" customFormat="1" x14ac:dyDescent="0.3">
      <c r="C179" s="54"/>
    </row>
    <row r="180" spans="3:3" s="12" customFormat="1" x14ac:dyDescent="0.3">
      <c r="C180" s="54"/>
    </row>
    <row r="181" spans="3:3" s="12" customFormat="1" x14ac:dyDescent="0.3">
      <c r="C181" s="54"/>
    </row>
    <row r="182" spans="3:3" s="12" customFormat="1" x14ac:dyDescent="0.3">
      <c r="C182" s="54"/>
    </row>
    <row r="183" spans="3:3" s="12" customFormat="1" x14ac:dyDescent="0.3">
      <c r="C183" s="54"/>
    </row>
    <row r="184" spans="3:3" s="12" customFormat="1" x14ac:dyDescent="0.3">
      <c r="C184" s="54"/>
    </row>
    <row r="185" spans="3:3" s="12" customFormat="1" x14ac:dyDescent="0.3">
      <c r="C185" s="54"/>
    </row>
    <row r="186" spans="3:3" s="12" customFormat="1" x14ac:dyDescent="0.3">
      <c r="C186" s="54"/>
    </row>
    <row r="187" spans="3:3" s="12" customFormat="1" x14ac:dyDescent="0.3">
      <c r="C187" s="54"/>
    </row>
    <row r="188" spans="3:3" s="12" customFormat="1" x14ac:dyDescent="0.3">
      <c r="C188" s="54"/>
    </row>
    <row r="189" spans="3:3" s="12" customFormat="1" x14ac:dyDescent="0.3">
      <c r="C189" s="54"/>
    </row>
    <row r="190" spans="3:3" s="12" customFormat="1" x14ac:dyDescent="0.3">
      <c r="C190" s="54"/>
    </row>
    <row r="191" spans="3:3" s="12" customFormat="1" x14ac:dyDescent="0.3">
      <c r="C191" s="54"/>
    </row>
    <row r="192" spans="3:3" s="12" customFormat="1" x14ac:dyDescent="0.3">
      <c r="C192" s="54"/>
    </row>
    <row r="193" spans="3:3" s="12" customFormat="1" x14ac:dyDescent="0.3">
      <c r="C193" s="54"/>
    </row>
    <row r="194" spans="3:3" s="12" customFormat="1" x14ac:dyDescent="0.3">
      <c r="C194" s="54"/>
    </row>
    <row r="195" spans="3:3" s="12" customFormat="1" x14ac:dyDescent="0.3">
      <c r="C195" s="54"/>
    </row>
    <row r="196" spans="3:3" s="12" customFormat="1" x14ac:dyDescent="0.3">
      <c r="C196" s="54"/>
    </row>
    <row r="197" spans="3:3" s="12" customFormat="1" x14ac:dyDescent="0.3">
      <c r="C197" s="54"/>
    </row>
    <row r="198" spans="3:3" s="12" customFormat="1" x14ac:dyDescent="0.3">
      <c r="C198" s="54"/>
    </row>
    <row r="199" spans="3:3" s="12" customFormat="1" x14ac:dyDescent="0.3">
      <c r="C199" s="54"/>
    </row>
    <row r="200" spans="3:3" s="12" customFormat="1" x14ac:dyDescent="0.3">
      <c r="C200" s="54"/>
    </row>
    <row r="201" spans="3:3" s="12" customFormat="1" x14ac:dyDescent="0.3">
      <c r="C201" s="54"/>
    </row>
    <row r="202" spans="3:3" s="12" customFormat="1" x14ac:dyDescent="0.3">
      <c r="C202" s="54"/>
    </row>
    <row r="203" spans="3:3" s="12" customFormat="1" x14ac:dyDescent="0.3">
      <c r="C203" s="54"/>
    </row>
    <row r="204" spans="3:3" s="12" customFormat="1" x14ac:dyDescent="0.3">
      <c r="C204" s="54"/>
    </row>
    <row r="205" spans="3:3" s="12" customFormat="1" x14ac:dyDescent="0.3">
      <c r="C205" s="54"/>
    </row>
    <row r="206" spans="3:3" s="12" customFormat="1" x14ac:dyDescent="0.3">
      <c r="C206" s="54"/>
    </row>
    <row r="207" spans="3:3" s="12" customFormat="1" x14ac:dyDescent="0.3">
      <c r="C207" s="54"/>
    </row>
    <row r="208" spans="3:3" s="12" customFormat="1" x14ac:dyDescent="0.3">
      <c r="C208" s="54"/>
    </row>
    <row r="209" spans="3:3" s="12" customFormat="1" x14ac:dyDescent="0.3">
      <c r="C209" s="54"/>
    </row>
    <row r="210" spans="3:3" s="12" customFormat="1" x14ac:dyDescent="0.3">
      <c r="C210" s="54"/>
    </row>
    <row r="211" spans="3:3" s="12" customFormat="1" x14ac:dyDescent="0.3">
      <c r="C211" s="54"/>
    </row>
    <row r="212" spans="3:3" s="12" customFormat="1" x14ac:dyDescent="0.3">
      <c r="C212" s="54"/>
    </row>
    <row r="213" spans="3:3" s="12" customFormat="1" x14ac:dyDescent="0.3">
      <c r="C213" s="54"/>
    </row>
    <row r="214" spans="3:3" s="12" customFormat="1" x14ac:dyDescent="0.3">
      <c r="C214" s="54"/>
    </row>
    <row r="215" spans="3:3" s="12" customFormat="1" x14ac:dyDescent="0.3">
      <c r="C215" s="54"/>
    </row>
    <row r="216" spans="3:3" s="12" customFormat="1" x14ac:dyDescent="0.3">
      <c r="C216" s="54"/>
    </row>
    <row r="217" spans="3:3" s="12" customFormat="1" x14ac:dyDescent="0.3">
      <c r="C217" s="54"/>
    </row>
    <row r="218" spans="3:3" s="12" customFormat="1" x14ac:dyDescent="0.3">
      <c r="C218" s="54"/>
    </row>
    <row r="219" spans="3:3" s="12" customFormat="1" x14ac:dyDescent="0.3">
      <c r="C219" s="54"/>
    </row>
    <row r="220" spans="3:3" s="12" customFormat="1" x14ac:dyDescent="0.3">
      <c r="C220" s="54"/>
    </row>
    <row r="221" spans="3:3" s="12" customFormat="1" x14ac:dyDescent="0.3">
      <c r="C221" s="54"/>
    </row>
    <row r="222" spans="3:3" s="12" customFormat="1" x14ac:dyDescent="0.3">
      <c r="C222" s="54"/>
    </row>
    <row r="223" spans="3:3" s="12" customFormat="1" x14ac:dyDescent="0.3">
      <c r="C223" s="54"/>
    </row>
    <row r="224" spans="3:3" s="12" customFormat="1" x14ac:dyDescent="0.3">
      <c r="C224" s="54"/>
    </row>
    <row r="225" spans="3:3" s="12" customFormat="1" x14ac:dyDescent="0.3">
      <c r="C225" s="54"/>
    </row>
    <row r="226" spans="3:3" s="12" customFormat="1" x14ac:dyDescent="0.3">
      <c r="C226" s="54"/>
    </row>
    <row r="227" spans="3:3" s="12" customFormat="1" x14ac:dyDescent="0.3">
      <c r="C227" s="54"/>
    </row>
    <row r="228" spans="3:3" s="12" customFormat="1" x14ac:dyDescent="0.3">
      <c r="C228" s="54"/>
    </row>
    <row r="229" spans="3:3" s="12" customFormat="1" x14ac:dyDescent="0.3">
      <c r="C229" s="54"/>
    </row>
    <row r="230" spans="3:3" s="12" customFormat="1" x14ac:dyDescent="0.3">
      <c r="C230" s="54"/>
    </row>
    <row r="231" spans="3:3" s="12" customFormat="1" x14ac:dyDescent="0.3">
      <c r="C231" s="54"/>
    </row>
    <row r="232" spans="3:3" s="12" customFormat="1" x14ac:dyDescent="0.3">
      <c r="C232" s="54"/>
    </row>
    <row r="233" spans="3:3" s="12" customFormat="1" x14ac:dyDescent="0.3">
      <c r="C233" s="54"/>
    </row>
    <row r="234" spans="3:3" s="12" customFormat="1" x14ac:dyDescent="0.3">
      <c r="C234" s="54"/>
    </row>
    <row r="235" spans="3:3" s="12" customFormat="1" x14ac:dyDescent="0.3">
      <c r="C235" s="54"/>
    </row>
    <row r="236" spans="3:3" s="12" customFormat="1" x14ac:dyDescent="0.3">
      <c r="C236" s="54"/>
    </row>
    <row r="237" spans="3:3" s="12" customFormat="1" x14ac:dyDescent="0.3">
      <c r="C237" s="54"/>
    </row>
    <row r="238" spans="3:3" s="12" customFormat="1" x14ac:dyDescent="0.3">
      <c r="C238" s="54"/>
    </row>
    <row r="239" spans="3:3" s="12" customFormat="1" x14ac:dyDescent="0.3">
      <c r="C239" s="54"/>
    </row>
    <row r="240" spans="3:3" s="12" customFormat="1" x14ac:dyDescent="0.3">
      <c r="C240" s="54"/>
    </row>
    <row r="241" spans="3:3" s="12" customFormat="1" x14ac:dyDescent="0.3">
      <c r="C241" s="54"/>
    </row>
    <row r="242" spans="3:3" s="12" customFormat="1" x14ac:dyDescent="0.3">
      <c r="C242" s="54"/>
    </row>
    <row r="243" spans="3:3" s="12" customFormat="1" x14ac:dyDescent="0.3">
      <c r="C243" s="54"/>
    </row>
    <row r="244" spans="3:3" s="12" customFormat="1" x14ac:dyDescent="0.3">
      <c r="C244" s="54"/>
    </row>
    <row r="245" spans="3:3" s="12" customFormat="1" x14ac:dyDescent="0.3">
      <c r="C245" s="54"/>
    </row>
    <row r="246" spans="3:3" s="12" customFormat="1" x14ac:dyDescent="0.3">
      <c r="C246" s="54"/>
    </row>
    <row r="247" spans="3:3" s="12" customFormat="1" x14ac:dyDescent="0.3">
      <c r="C247" s="54"/>
    </row>
    <row r="248" spans="3:3" s="12" customFormat="1" x14ac:dyDescent="0.3">
      <c r="C248" s="54"/>
    </row>
    <row r="249" spans="3:3" s="12" customFormat="1" x14ac:dyDescent="0.3">
      <c r="C249" s="54"/>
    </row>
    <row r="250" spans="3:3" s="12" customFormat="1" x14ac:dyDescent="0.3">
      <c r="C250" s="54"/>
    </row>
    <row r="251" spans="3:3" s="12" customFormat="1" x14ac:dyDescent="0.3">
      <c r="C251" s="54"/>
    </row>
    <row r="252" spans="3:3" s="12" customFormat="1" x14ac:dyDescent="0.3">
      <c r="C252" s="54"/>
    </row>
    <row r="253" spans="3:3" s="12" customFormat="1" x14ac:dyDescent="0.3">
      <c r="C253" s="54"/>
    </row>
    <row r="254" spans="3:3" s="12" customFormat="1" x14ac:dyDescent="0.3">
      <c r="C254" s="54"/>
    </row>
    <row r="255" spans="3:3" s="12" customFormat="1" x14ac:dyDescent="0.3">
      <c r="C255" s="54"/>
    </row>
    <row r="256" spans="3:3" s="12" customFormat="1" x14ac:dyDescent="0.3">
      <c r="C256" s="54"/>
    </row>
    <row r="257" spans="3:3" s="12" customFormat="1" x14ac:dyDescent="0.3">
      <c r="C257" s="54"/>
    </row>
    <row r="258" spans="3:3" s="12" customFormat="1" x14ac:dyDescent="0.3">
      <c r="C258" s="54"/>
    </row>
    <row r="259" spans="3:3" s="12" customFormat="1" x14ac:dyDescent="0.3">
      <c r="C259" s="54"/>
    </row>
    <row r="260" spans="3:3" s="12" customFormat="1" x14ac:dyDescent="0.3">
      <c r="C260" s="54"/>
    </row>
    <row r="261" spans="3:3" s="12" customFormat="1" x14ac:dyDescent="0.3">
      <c r="C261" s="54"/>
    </row>
    <row r="262" spans="3:3" s="12" customFormat="1" x14ac:dyDescent="0.3">
      <c r="C262" s="54"/>
    </row>
    <row r="263" spans="3:3" s="12" customFormat="1" x14ac:dyDescent="0.3">
      <c r="C263" s="54"/>
    </row>
    <row r="264" spans="3:3" s="12" customFormat="1" x14ac:dyDescent="0.3">
      <c r="C264" s="54"/>
    </row>
    <row r="265" spans="3:3" s="12" customFormat="1" x14ac:dyDescent="0.3">
      <c r="C265" s="54"/>
    </row>
    <row r="266" spans="3:3" s="12" customFormat="1" x14ac:dyDescent="0.3">
      <c r="C266" s="54"/>
    </row>
    <row r="267" spans="3:3" s="12" customFormat="1" x14ac:dyDescent="0.3">
      <c r="C267" s="54"/>
    </row>
    <row r="268" spans="3:3" s="12" customFormat="1" x14ac:dyDescent="0.3">
      <c r="C268" s="54"/>
    </row>
    <row r="269" spans="3:3" s="12" customFormat="1" x14ac:dyDescent="0.3">
      <c r="C269" s="54"/>
    </row>
    <row r="270" spans="3:3" s="12" customFormat="1" x14ac:dyDescent="0.3">
      <c r="C270" s="54"/>
    </row>
    <row r="271" spans="3:3" s="12" customFormat="1" x14ac:dyDescent="0.3">
      <c r="C271" s="54"/>
    </row>
    <row r="272" spans="3:3" s="12" customFormat="1" x14ac:dyDescent="0.3">
      <c r="C272" s="54"/>
    </row>
    <row r="273" spans="3:3" s="12" customFormat="1" x14ac:dyDescent="0.3">
      <c r="C273" s="54"/>
    </row>
    <row r="274" spans="3:3" s="12" customFormat="1" x14ac:dyDescent="0.3">
      <c r="C274" s="54"/>
    </row>
    <row r="275" spans="3:3" s="12" customFormat="1" x14ac:dyDescent="0.3">
      <c r="C275" s="54"/>
    </row>
    <row r="276" spans="3:3" s="12" customFormat="1" x14ac:dyDescent="0.3">
      <c r="C276" s="54"/>
    </row>
    <row r="277" spans="3:3" s="12" customFormat="1" x14ac:dyDescent="0.3">
      <c r="C277" s="54"/>
    </row>
    <row r="278" spans="3:3" s="12" customFormat="1" x14ac:dyDescent="0.3">
      <c r="C278" s="54"/>
    </row>
    <row r="279" spans="3:3" s="12" customFormat="1" x14ac:dyDescent="0.3">
      <c r="C279" s="54"/>
    </row>
    <row r="280" spans="3:3" s="12" customFormat="1" x14ac:dyDescent="0.3">
      <c r="C280" s="54"/>
    </row>
    <row r="281" spans="3:3" s="12" customFormat="1" x14ac:dyDescent="0.3">
      <c r="C281" s="54"/>
    </row>
    <row r="282" spans="3:3" s="12" customFormat="1" x14ac:dyDescent="0.3">
      <c r="C282" s="54"/>
    </row>
    <row r="283" spans="3:3" s="12" customFormat="1" x14ac:dyDescent="0.3">
      <c r="C283" s="54"/>
    </row>
    <row r="284" spans="3:3" s="12" customFormat="1" x14ac:dyDescent="0.3">
      <c r="C284" s="54"/>
    </row>
    <row r="285" spans="3:3" s="12" customFormat="1" x14ac:dyDescent="0.3">
      <c r="C285" s="54"/>
    </row>
    <row r="286" spans="3:3" s="12" customFormat="1" x14ac:dyDescent="0.3">
      <c r="C286" s="54"/>
    </row>
    <row r="287" spans="3:3" s="12" customFormat="1" x14ac:dyDescent="0.3">
      <c r="C287" s="54"/>
    </row>
    <row r="288" spans="3:3" s="12" customFormat="1" x14ac:dyDescent="0.3">
      <c r="C288" s="54"/>
    </row>
    <row r="289" spans="3:3" s="12" customFormat="1" x14ac:dyDescent="0.3">
      <c r="C289" s="54"/>
    </row>
    <row r="290" spans="3:3" s="12" customFormat="1" x14ac:dyDescent="0.3">
      <c r="C290" s="54"/>
    </row>
    <row r="291" spans="3:3" s="12" customFormat="1" x14ac:dyDescent="0.3">
      <c r="C291" s="54"/>
    </row>
    <row r="292" spans="3:3" s="12" customFormat="1" x14ac:dyDescent="0.3">
      <c r="C292" s="54"/>
    </row>
    <row r="293" spans="3:3" s="12" customFormat="1" x14ac:dyDescent="0.3">
      <c r="C293" s="54"/>
    </row>
    <row r="294" spans="3:3" s="12" customFormat="1" x14ac:dyDescent="0.3">
      <c r="C294" s="54"/>
    </row>
    <row r="295" spans="3:3" s="12" customFormat="1" x14ac:dyDescent="0.3">
      <c r="C295" s="54"/>
    </row>
    <row r="296" spans="3:3" s="12" customFormat="1" x14ac:dyDescent="0.3">
      <c r="C296" s="54"/>
    </row>
    <row r="297" spans="3:3" s="12" customFormat="1" x14ac:dyDescent="0.3">
      <c r="C297" s="54"/>
    </row>
    <row r="298" spans="3:3" s="12" customFormat="1" x14ac:dyDescent="0.3">
      <c r="C298" s="54"/>
    </row>
    <row r="299" spans="3:3" s="12" customFormat="1" x14ac:dyDescent="0.3">
      <c r="C299" s="54"/>
    </row>
    <row r="300" spans="3:3" s="12" customFormat="1" x14ac:dyDescent="0.3">
      <c r="C300" s="54"/>
    </row>
    <row r="301" spans="3:3" s="12" customFormat="1" x14ac:dyDescent="0.3">
      <c r="C301" s="54"/>
    </row>
    <row r="302" spans="3:3" s="12" customFormat="1" x14ac:dyDescent="0.3">
      <c r="C302" s="54"/>
    </row>
    <row r="303" spans="3:3" s="12" customFormat="1" x14ac:dyDescent="0.3">
      <c r="C303" s="54"/>
    </row>
    <row r="304" spans="3:3" s="12" customFormat="1" x14ac:dyDescent="0.3">
      <c r="C304" s="54"/>
    </row>
    <row r="305" spans="3:3" s="12" customFormat="1" x14ac:dyDescent="0.3">
      <c r="C305" s="54"/>
    </row>
    <row r="306" spans="3:3" s="12" customFormat="1" x14ac:dyDescent="0.3">
      <c r="C306" s="54"/>
    </row>
    <row r="307" spans="3:3" s="12" customFormat="1" x14ac:dyDescent="0.3">
      <c r="C307" s="54"/>
    </row>
    <row r="308" spans="3:3" s="12" customFormat="1" x14ac:dyDescent="0.3">
      <c r="C308" s="54"/>
    </row>
    <row r="309" spans="3:3" s="12" customFormat="1" x14ac:dyDescent="0.3">
      <c r="C309" s="54"/>
    </row>
    <row r="310" spans="3:3" s="12" customFormat="1" x14ac:dyDescent="0.3">
      <c r="C310" s="54"/>
    </row>
    <row r="311" spans="3:3" s="12" customFormat="1" x14ac:dyDescent="0.3">
      <c r="C311" s="54"/>
    </row>
    <row r="312" spans="3:3" s="12" customFormat="1" x14ac:dyDescent="0.3">
      <c r="C312" s="54"/>
    </row>
    <row r="313" spans="3:3" s="12" customFormat="1" x14ac:dyDescent="0.3">
      <c r="C313" s="54"/>
    </row>
    <row r="314" spans="3:3" s="12" customFormat="1" x14ac:dyDescent="0.3">
      <c r="C314" s="54"/>
    </row>
    <row r="315" spans="3:3" s="12" customFormat="1" x14ac:dyDescent="0.3">
      <c r="C315" s="54"/>
    </row>
    <row r="316" spans="3:3" s="12" customFormat="1" x14ac:dyDescent="0.3">
      <c r="C316" s="54"/>
    </row>
    <row r="317" spans="3:3" s="12" customFormat="1" x14ac:dyDescent="0.3">
      <c r="C317" s="54"/>
    </row>
    <row r="318" spans="3:3" s="12" customFormat="1" x14ac:dyDescent="0.3">
      <c r="C318" s="54"/>
    </row>
    <row r="319" spans="3:3" s="12" customFormat="1" x14ac:dyDescent="0.3">
      <c r="C319" s="54"/>
    </row>
    <row r="320" spans="3:3" s="12" customFormat="1" x14ac:dyDescent="0.3">
      <c r="C320" s="54"/>
    </row>
    <row r="321" spans="3:3" s="12" customFormat="1" x14ac:dyDescent="0.3">
      <c r="C321" s="54"/>
    </row>
    <row r="322" spans="3:3" s="12" customFormat="1" x14ac:dyDescent="0.3">
      <c r="C322" s="54"/>
    </row>
    <row r="323" spans="3:3" s="12" customFormat="1" x14ac:dyDescent="0.3">
      <c r="C323" s="54"/>
    </row>
    <row r="324" spans="3:3" s="12" customFormat="1" x14ac:dyDescent="0.3">
      <c r="C324" s="54"/>
    </row>
    <row r="325" spans="3:3" s="12" customFormat="1" x14ac:dyDescent="0.3">
      <c r="C325" s="54"/>
    </row>
    <row r="326" spans="3:3" s="12" customFormat="1" x14ac:dyDescent="0.3">
      <c r="C326" s="54"/>
    </row>
    <row r="327" spans="3:3" s="12" customFormat="1" x14ac:dyDescent="0.3">
      <c r="C327" s="54"/>
    </row>
    <row r="328" spans="3:3" s="12" customFormat="1" x14ac:dyDescent="0.3">
      <c r="C328" s="54"/>
    </row>
    <row r="329" spans="3:3" s="12" customFormat="1" x14ac:dyDescent="0.3">
      <c r="C329" s="54"/>
    </row>
    <row r="330" spans="3:3" s="12" customFormat="1" x14ac:dyDescent="0.3">
      <c r="C330" s="54"/>
    </row>
    <row r="331" spans="3:3" s="12" customFormat="1" x14ac:dyDescent="0.3">
      <c r="C331" s="54"/>
    </row>
    <row r="332" spans="3:3" s="12" customFormat="1" x14ac:dyDescent="0.3">
      <c r="C332" s="54"/>
    </row>
    <row r="333" spans="3:3" s="12" customFormat="1" x14ac:dyDescent="0.3">
      <c r="C333" s="54"/>
    </row>
    <row r="334" spans="3:3" s="12" customFormat="1" x14ac:dyDescent="0.3">
      <c r="C334" s="54"/>
    </row>
    <row r="335" spans="3:3" s="12" customFormat="1" x14ac:dyDescent="0.3">
      <c r="C335" s="54"/>
    </row>
    <row r="336" spans="3:3" s="12" customFormat="1" x14ac:dyDescent="0.3">
      <c r="C336" s="54"/>
    </row>
    <row r="337" spans="3:3" s="12" customFormat="1" x14ac:dyDescent="0.3">
      <c r="C337" s="54"/>
    </row>
    <row r="338" spans="3:3" s="12" customFormat="1" x14ac:dyDescent="0.3">
      <c r="C338" s="54"/>
    </row>
    <row r="339" spans="3:3" s="12" customFormat="1" x14ac:dyDescent="0.3">
      <c r="C339" s="54"/>
    </row>
    <row r="340" spans="3:3" s="12" customFormat="1" x14ac:dyDescent="0.3">
      <c r="C340" s="54"/>
    </row>
    <row r="341" spans="3:3" s="12" customFormat="1" x14ac:dyDescent="0.3">
      <c r="C341" s="54"/>
    </row>
    <row r="342" spans="3:3" s="12" customFormat="1" x14ac:dyDescent="0.3">
      <c r="C342" s="54"/>
    </row>
    <row r="343" spans="3:3" s="12" customFormat="1" x14ac:dyDescent="0.3">
      <c r="C343" s="54"/>
    </row>
    <row r="344" spans="3:3" s="12" customFormat="1" x14ac:dyDescent="0.3">
      <c r="C344" s="54"/>
    </row>
    <row r="345" spans="3:3" s="12" customFormat="1" x14ac:dyDescent="0.3">
      <c r="C345" s="54"/>
    </row>
    <row r="346" spans="3:3" s="12" customFormat="1" x14ac:dyDescent="0.3">
      <c r="C346" s="54"/>
    </row>
    <row r="347" spans="3:3" s="12" customFormat="1" x14ac:dyDescent="0.3">
      <c r="C347" s="54"/>
    </row>
    <row r="348" spans="3:3" s="12" customFormat="1" x14ac:dyDescent="0.3">
      <c r="C348" s="54"/>
    </row>
    <row r="349" spans="3:3" s="12" customFormat="1" x14ac:dyDescent="0.3">
      <c r="C349" s="54"/>
    </row>
    <row r="350" spans="3:3" s="12" customFormat="1" x14ac:dyDescent="0.3">
      <c r="C350" s="54"/>
    </row>
    <row r="351" spans="3:3" s="12" customFormat="1" x14ac:dyDescent="0.3">
      <c r="C351" s="54"/>
    </row>
    <row r="352" spans="3:3" s="12" customFormat="1" x14ac:dyDescent="0.3">
      <c r="C352" s="54"/>
    </row>
    <row r="353" spans="3:3" s="12" customFormat="1" x14ac:dyDescent="0.3">
      <c r="C353" s="54"/>
    </row>
    <row r="354" spans="3:3" s="12" customFormat="1" x14ac:dyDescent="0.3">
      <c r="C354" s="54"/>
    </row>
    <row r="355" spans="3:3" s="12" customFormat="1" x14ac:dyDescent="0.3">
      <c r="C355" s="54"/>
    </row>
    <row r="356" spans="3:3" s="12" customFormat="1" x14ac:dyDescent="0.3">
      <c r="C356" s="54"/>
    </row>
    <row r="357" spans="3:3" s="12" customFormat="1" x14ac:dyDescent="0.3">
      <c r="C357" s="54"/>
    </row>
    <row r="358" spans="3:3" s="12" customFormat="1" x14ac:dyDescent="0.3">
      <c r="C358" s="54"/>
    </row>
    <row r="359" spans="3:3" s="12" customFormat="1" x14ac:dyDescent="0.3">
      <c r="C359" s="54"/>
    </row>
    <row r="360" spans="3:3" s="12" customFormat="1" x14ac:dyDescent="0.3">
      <c r="C360" s="54"/>
    </row>
    <row r="361" spans="3:3" s="12" customFormat="1" x14ac:dyDescent="0.3">
      <c r="C361" s="54"/>
    </row>
    <row r="362" spans="3:3" s="12" customFormat="1" x14ac:dyDescent="0.3">
      <c r="C362" s="54"/>
    </row>
    <row r="363" spans="3:3" s="12" customFormat="1" x14ac:dyDescent="0.3">
      <c r="C363" s="54"/>
    </row>
    <row r="364" spans="3:3" s="12" customFormat="1" x14ac:dyDescent="0.3">
      <c r="C364" s="54"/>
    </row>
    <row r="365" spans="3:3" s="12" customFormat="1" x14ac:dyDescent="0.3">
      <c r="C365" s="54"/>
    </row>
    <row r="366" spans="3:3" s="12" customFormat="1" x14ac:dyDescent="0.3">
      <c r="C366" s="54"/>
    </row>
    <row r="367" spans="3:3" s="12" customFormat="1" x14ac:dyDescent="0.3">
      <c r="C367" s="54"/>
    </row>
    <row r="368" spans="3:3" s="12" customFormat="1" x14ac:dyDescent="0.3">
      <c r="C368" s="54"/>
    </row>
    <row r="369" spans="3:3" s="12" customFormat="1" x14ac:dyDescent="0.3">
      <c r="C369" s="54"/>
    </row>
    <row r="370" spans="3:3" s="12" customFormat="1" x14ac:dyDescent="0.3">
      <c r="C370" s="54"/>
    </row>
    <row r="371" spans="3:3" s="12" customFormat="1" x14ac:dyDescent="0.3">
      <c r="C371" s="54"/>
    </row>
    <row r="372" spans="3:3" s="12" customFormat="1" x14ac:dyDescent="0.3">
      <c r="C372" s="54"/>
    </row>
    <row r="373" spans="3:3" s="12" customFormat="1" x14ac:dyDescent="0.3">
      <c r="C373" s="54"/>
    </row>
    <row r="374" spans="3:3" s="12" customFormat="1" x14ac:dyDescent="0.3">
      <c r="C374" s="54"/>
    </row>
    <row r="375" spans="3:3" s="12" customFormat="1" x14ac:dyDescent="0.3">
      <c r="C375" s="54"/>
    </row>
    <row r="376" spans="3:3" s="12" customFormat="1" x14ac:dyDescent="0.3">
      <c r="C376" s="54"/>
    </row>
    <row r="377" spans="3:3" s="12" customFormat="1" x14ac:dyDescent="0.3">
      <c r="C377" s="54"/>
    </row>
    <row r="378" spans="3:3" s="12" customFormat="1" x14ac:dyDescent="0.3">
      <c r="C378" s="54"/>
    </row>
    <row r="379" spans="3:3" s="12" customFormat="1" x14ac:dyDescent="0.3">
      <c r="C379" s="54"/>
    </row>
    <row r="380" spans="3:3" s="12" customFormat="1" x14ac:dyDescent="0.3">
      <c r="C380" s="54"/>
    </row>
    <row r="381" spans="3:3" s="12" customFormat="1" x14ac:dyDescent="0.3">
      <c r="C381" s="54"/>
    </row>
    <row r="382" spans="3:3" s="12" customFormat="1" x14ac:dyDescent="0.3">
      <c r="C382" s="54"/>
    </row>
    <row r="383" spans="3:3" s="12" customFormat="1" x14ac:dyDescent="0.3">
      <c r="C383" s="54"/>
    </row>
    <row r="384" spans="3:3" s="12" customFormat="1" x14ac:dyDescent="0.3">
      <c r="C384" s="54"/>
    </row>
    <row r="385" spans="3:3" s="12" customFormat="1" x14ac:dyDescent="0.3">
      <c r="C385" s="54"/>
    </row>
    <row r="386" spans="3:3" s="12" customFormat="1" x14ac:dyDescent="0.3">
      <c r="C386" s="54"/>
    </row>
    <row r="387" spans="3:3" s="12" customFormat="1" x14ac:dyDescent="0.3">
      <c r="C387" s="54"/>
    </row>
    <row r="388" spans="3:3" s="12" customFormat="1" x14ac:dyDescent="0.3">
      <c r="C388" s="54"/>
    </row>
    <row r="389" spans="3:3" s="12" customFormat="1" x14ac:dyDescent="0.3">
      <c r="C389" s="54"/>
    </row>
    <row r="390" spans="3:3" s="12" customFormat="1" x14ac:dyDescent="0.3">
      <c r="C390" s="54"/>
    </row>
    <row r="391" spans="3:3" s="12" customFormat="1" x14ac:dyDescent="0.3">
      <c r="C391" s="54"/>
    </row>
    <row r="392" spans="3:3" s="12" customFormat="1" x14ac:dyDescent="0.3">
      <c r="C392" s="54"/>
    </row>
    <row r="393" spans="3:3" s="12" customFormat="1" x14ac:dyDescent="0.3">
      <c r="C393" s="54"/>
    </row>
    <row r="394" spans="3:3" s="12" customFormat="1" x14ac:dyDescent="0.3">
      <c r="C394" s="54"/>
    </row>
    <row r="395" spans="3:3" s="12" customFormat="1" x14ac:dyDescent="0.3">
      <c r="C395" s="54"/>
    </row>
    <row r="396" spans="3:3" s="12" customFormat="1" x14ac:dyDescent="0.3">
      <c r="C396" s="54"/>
    </row>
    <row r="397" spans="3:3" s="12" customFormat="1" x14ac:dyDescent="0.3">
      <c r="C397" s="54"/>
    </row>
    <row r="398" spans="3:3" s="12" customFormat="1" x14ac:dyDescent="0.3">
      <c r="C398" s="54"/>
    </row>
    <row r="399" spans="3:3" s="12" customFormat="1" x14ac:dyDescent="0.3">
      <c r="C399" s="54"/>
    </row>
    <row r="400" spans="3:3" s="12" customFormat="1" x14ac:dyDescent="0.3">
      <c r="C400" s="54"/>
    </row>
    <row r="401" spans="3:3" s="12" customFormat="1" x14ac:dyDescent="0.3">
      <c r="C401" s="54"/>
    </row>
    <row r="402" spans="3:3" s="12" customFormat="1" x14ac:dyDescent="0.3">
      <c r="C402" s="54"/>
    </row>
    <row r="403" spans="3:3" s="12" customFormat="1" x14ac:dyDescent="0.3">
      <c r="C403" s="54"/>
    </row>
    <row r="404" spans="3:3" s="12" customFormat="1" x14ac:dyDescent="0.3">
      <c r="C404" s="54"/>
    </row>
    <row r="405" spans="3:3" s="12" customFormat="1" x14ac:dyDescent="0.3">
      <c r="C405" s="54"/>
    </row>
    <row r="406" spans="3:3" s="12" customFormat="1" x14ac:dyDescent="0.3">
      <c r="C406" s="54"/>
    </row>
    <row r="407" spans="3:3" s="12" customFormat="1" x14ac:dyDescent="0.3">
      <c r="C407" s="54"/>
    </row>
    <row r="408" spans="3:3" s="12" customFormat="1" x14ac:dyDescent="0.3">
      <c r="C408" s="54"/>
    </row>
    <row r="409" spans="3:3" s="12" customFormat="1" x14ac:dyDescent="0.3">
      <c r="C409" s="54"/>
    </row>
    <row r="410" spans="3:3" s="12" customFormat="1" x14ac:dyDescent="0.3">
      <c r="C410" s="54"/>
    </row>
    <row r="411" spans="3:3" s="12" customFormat="1" x14ac:dyDescent="0.3">
      <c r="C411" s="54"/>
    </row>
    <row r="412" spans="3:3" s="12" customFormat="1" x14ac:dyDescent="0.3">
      <c r="C412" s="54"/>
    </row>
    <row r="413" spans="3:3" s="12" customFormat="1" x14ac:dyDescent="0.3">
      <c r="C413" s="54"/>
    </row>
    <row r="414" spans="3:3" s="12" customFormat="1" x14ac:dyDescent="0.3">
      <c r="C414" s="54"/>
    </row>
    <row r="415" spans="3:3" s="12" customFormat="1" x14ac:dyDescent="0.3">
      <c r="C415" s="54"/>
    </row>
    <row r="416" spans="3:3" s="12" customFormat="1" x14ac:dyDescent="0.3">
      <c r="C416" s="54"/>
    </row>
    <row r="417" spans="3:3" s="12" customFormat="1" x14ac:dyDescent="0.3">
      <c r="C417" s="54"/>
    </row>
    <row r="418" spans="3:3" s="12" customFormat="1" x14ac:dyDescent="0.3">
      <c r="C418" s="54"/>
    </row>
    <row r="419" spans="3:3" s="12" customFormat="1" x14ac:dyDescent="0.3">
      <c r="C419" s="54"/>
    </row>
    <row r="420" spans="3:3" s="12" customFormat="1" x14ac:dyDescent="0.3">
      <c r="C420" s="54"/>
    </row>
    <row r="421" spans="3:3" s="12" customFormat="1" x14ac:dyDescent="0.3">
      <c r="C421" s="54"/>
    </row>
    <row r="422" spans="3:3" s="12" customFormat="1" x14ac:dyDescent="0.3">
      <c r="C422" s="54"/>
    </row>
    <row r="423" spans="3:3" s="12" customFormat="1" x14ac:dyDescent="0.3">
      <c r="C423" s="54"/>
    </row>
    <row r="424" spans="3:3" s="12" customFormat="1" x14ac:dyDescent="0.3">
      <c r="C424" s="54"/>
    </row>
    <row r="425" spans="3:3" s="12" customFormat="1" x14ac:dyDescent="0.3">
      <c r="C425" s="54"/>
    </row>
    <row r="426" spans="3:3" s="12" customFormat="1" x14ac:dyDescent="0.3">
      <c r="C426" s="54"/>
    </row>
    <row r="427" spans="3:3" s="12" customFormat="1" x14ac:dyDescent="0.3">
      <c r="C427" s="54"/>
    </row>
    <row r="428" spans="3:3" s="12" customFormat="1" x14ac:dyDescent="0.3">
      <c r="C428" s="54"/>
    </row>
    <row r="429" spans="3:3" s="12" customFormat="1" x14ac:dyDescent="0.3">
      <c r="C429" s="54"/>
    </row>
    <row r="430" spans="3:3" s="12" customFormat="1" x14ac:dyDescent="0.3">
      <c r="C430" s="54"/>
    </row>
    <row r="431" spans="3:3" s="12" customFormat="1" x14ac:dyDescent="0.3">
      <c r="C431" s="54"/>
    </row>
    <row r="432" spans="3:3" s="12" customFormat="1" x14ac:dyDescent="0.3">
      <c r="C432" s="54"/>
    </row>
    <row r="433" spans="3:3" s="12" customFormat="1" x14ac:dyDescent="0.3">
      <c r="C433" s="54"/>
    </row>
    <row r="434" spans="3:3" s="12" customFormat="1" x14ac:dyDescent="0.3">
      <c r="C434" s="54"/>
    </row>
    <row r="435" spans="3:3" s="12" customFormat="1" x14ac:dyDescent="0.3">
      <c r="C435" s="54"/>
    </row>
    <row r="436" spans="3:3" s="12" customFormat="1" x14ac:dyDescent="0.3">
      <c r="C436" s="54"/>
    </row>
    <row r="437" spans="3:3" s="12" customFormat="1" x14ac:dyDescent="0.3">
      <c r="C437" s="54"/>
    </row>
    <row r="438" spans="3:3" s="12" customFormat="1" x14ac:dyDescent="0.3">
      <c r="C438" s="54"/>
    </row>
    <row r="439" spans="3:3" s="12" customFormat="1" x14ac:dyDescent="0.3">
      <c r="C439" s="54"/>
    </row>
    <row r="440" spans="3:3" s="12" customFormat="1" x14ac:dyDescent="0.3">
      <c r="C440" s="54"/>
    </row>
    <row r="441" spans="3:3" s="12" customFormat="1" x14ac:dyDescent="0.3">
      <c r="C441" s="54"/>
    </row>
    <row r="442" spans="3:3" s="12" customFormat="1" x14ac:dyDescent="0.3">
      <c r="C442" s="54"/>
    </row>
    <row r="443" spans="3:3" s="12" customFormat="1" x14ac:dyDescent="0.3">
      <c r="C443" s="54"/>
    </row>
    <row r="444" spans="3:3" s="12" customFormat="1" x14ac:dyDescent="0.3">
      <c r="C444" s="54"/>
    </row>
    <row r="445" spans="3:3" s="12" customFormat="1" x14ac:dyDescent="0.3">
      <c r="C445" s="54"/>
    </row>
    <row r="446" spans="3:3" s="12" customFormat="1" x14ac:dyDescent="0.3">
      <c r="C446" s="54"/>
    </row>
    <row r="447" spans="3:3" s="12" customFormat="1" x14ac:dyDescent="0.3">
      <c r="C447" s="54"/>
    </row>
    <row r="448" spans="3:3" s="12" customFormat="1" x14ac:dyDescent="0.3">
      <c r="C448" s="54"/>
    </row>
    <row r="449" spans="3:3" s="12" customFormat="1" x14ac:dyDescent="0.3">
      <c r="C449" s="54"/>
    </row>
    <row r="450" spans="3:3" s="12" customFormat="1" x14ac:dyDescent="0.3">
      <c r="C450" s="54"/>
    </row>
    <row r="451" spans="3:3" s="12" customFormat="1" x14ac:dyDescent="0.3">
      <c r="C451" s="54"/>
    </row>
    <row r="452" spans="3:3" s="12" customFormat="1" x14ac:dyDescent="0.3">
      <c r="C452" s="54"/>
    </row>
    <row r="453" spans="3:3" s="12" customFormat="1" x14ac:dyDescent="0.3">
      <c r="C453" s="54"/>
    </row>
    <row r="454" spans="3:3" s="12" customFormat="1" x14ac:dyDescent="0.3">
      <c r="C454" s="54"/>
    </row>
    <row r="455" spans="3:3" s="12" customFormat="1" x14ac:dyDescent="0.3">
      <c r="C455" s="54"/>
    </row>
    <row r="456" spans="3:3" s="12" customFormat="1" x14ac:dyDescent="0.3">
      <c r="C456" s="54"/>
    </row>
    <row r="457" spans="3:3" s="12" customFormat="1" x14ac:dyDescent="0.3">
      <c r="C457" s="54"/>
    </row>
    <row r="458" spans="3:3" s="12" customFormat="1" x14ac:dyDescent="0.3">
      <c r="C458" s="54"/>
    </row>
    <row r="459" spans="3:3" s="12" customFormat="1" x14ac:dyDescent="0.3">
      <c r="C459" s="54"/>
    </row>
    <row r="460" spans="3:3" s="12" customFormat="1" x14ac:dyDescent="0.3">
      <c r="C460" s="54"/>
    </row>
    <row r="461" spans="3:3" s="12" customFormat="1" x14ac:dyDescent="0.3">
      <c r="C461" s="54"/>
    </row>
    <row r="462" spans="3:3" s="12" customFormat="1" x14ac:dyDescent="0.3">
      <c r="C462" s="54"/>
    </row>
    <row r="463" spans="3:3" s="12" customFormat="1" x14ac:dyDescent="0.3">
      <c r="C463" s="54"/>
    </row>
    <row r="464" spans="3:3" s="12" customFormat="1" x14ac:dyDescent="0.3">
      <c r="C464" s="54"/>
    </row>
    <row r="465" spans="3:3" s="12" customFormat="1" x14ac:dyDescent="0.3">
      <c r="C465" s="54"/>
    </row>
    <row r="466" spans="3:3" s="12" customFormat="1" x14ac:dyDescent="0.3">
      <c r="C466" s="54"/>
    </row>
    <row r="467" spans="3:3" s="12" customFormat="1" x14ac:dyDescent="0.3">
      <c r="C467" s="54"/>
    </row>
    <row r="468" spans="3:3" s="12" customFormat="1" x14ac:dyDescent="0.3">
      <c r="C468" s="54"/>
    </row>
    <row r="469" spans="3:3" s="12" customFormat="1" x14ac:dyDescent="0.3">
      <c r="C469" s="54"/>
    </row>
    <row r="470" spans="3:3" s="12" customFormat="1" x14ac:dyDescent="0.3">
      <c r="C470" s="54"/>
    </row>
    <row r="471" spans="3:3" s="12" customFormat="1" x14ac:dyDescent="0.3">
      <c r="C471" s="54"/>
    </row>
    <row r="472" spans="3:3" s="12" customFormat="1" x14ac:dyDescent="0.3">
      <c r="C472" s="54"/>
    </row>
    <row r="473" spans="3:3" s="12" customFormat="1" x14ac:dyDescent="0.3">
      <c r="C473" s="54"/>
    </row>
    <row r="474" spans="3:3" s="12" customFormat="1" x14ac:dyDescent="0.3">
      <c r="C474" s="54"/>
    </row>
    <row r="475" spans="3:3" s="12" customFormat="1" x14ac:dyDescent="0.3">
      <c r="C475" s="54"/>
    </row>
    <row r="476" spans="3:3" s="12" customFormat="1" x14ac:dyDescent="0.3">
      <c r="C476" s="54"/>
    </row>
    <row r="477" spans="3:3" s="12" customFormat="1" x14ac:dyDescent="0.3">
      <c r="C477" s="54"/>
    </row>
    <row r="478" spans="3:3" s="12" customFormat="1" x14ac:dyDescent="0.3">
      <c r="C478" s="54"/>
    </row>
    <row r="479" spans="3:3" s="12" customFormat="1" x14ac:dyDescent="0.3">
      <c r="C479" s="54"/>
    </row>
    <row r="480" spans="3:3" s="12" customFormat="1" x14ac:dyDescent="0.3">
      <c r="C480" s="54"/>
    </row>
    <row r="481" spans="3:3" s="12" customFormat="1" x14ac:dyDescent="0.3">
      <c r="C481" s="54"/>
    </row>
    <row r="482" spans="3:3" s="12" customFormat="1" x14ac:dyDescent="0.3">
      <c r="C482" s="54"/>
    </row>
    <row r="483" spans="3:3" s="12" customFormat="1" x14ac:dyDescent="0.3">
      <c r="C483" s="54"/>
    </row>
    <row r="484" spans="3:3" s="12" customFormat="1" x14ac:dyDescent="0.3">
      <c r="C484" s="54"/>
    </row>
    <row r="485" spans="3:3" s="12" customFormat="1" x14ac:dyDescent="0.3">
      <c r="C485" s="54"/>
    </row>
    <row r="486" spans="3:3" s="12" customFormat="1" x14ac:dyDescent="0.3">
      <c r="C486" s="54"/>
    </row>
    <row r="487" spans="3:3" s="12" customFormat="1" x14ac:dyDescent="0.3">
      <c r="C487" s="54"/>
    </row>
    <row r="488" spans="3:3" s="12" customFormat="1" x14ac:dyDescent="0.3">
      <c r="C488" s="54"/>
    </row>
    <row r="489" spans="3:3" s="12" customFormat="1" x14ac:dyDescent="0.3">
      <c r="C489" s="54"/>
    </row>
    <row r="490" spans="3:3" s="12" customFormat="1" x14ac:dyDescent="0.3">
      <c r="C490" s="54"/>
    </row>
    <row r="491" spans="3:3" s="12" customFormat="1" x14ac:dyDescent="0.3">
      <c r="C491" s="54"/>
    </row>
    <row r="492" spans="3:3" s="12" customFormat="1" x14ac:dyDescent="0.3">
      <c r="C492" s="54"/>
    </row>
    <row r="493" spans="3:3" s="12" customFormat="1" x14ac:dyDescent="0.3">
      <c r="C493" s="54"/>
    </row>
    <row r="494" spans="3:3" s="12" customFormat="1" x14ac:dyDescent="0.3">
      <c r="C494" s="54"/>
    </row>
    <row r="495" spans="3:3" s="12" customFormat="1" x14ac:dyDescent="0.3">
      <c r="C495" s="54"/>
    </row>
    <row r="496" spans="3:3" s="12" customFormat="1" x14ac:dyDescent="0.3">
      <c r="C496" s="54"/>
    </row>
    <row r="497" spans="3:3" s="12" customFormat="1" x14ac:dyDescent="0.3">
      <c r="C497" s="54"/>
    </row>
    <row r="498" spans="3:3" s="12" customFormat="1" x14ac:dyDescent="0.3">
      <c r="C498" s="54"/>
    </row>
    <row r="499" spans="3:3" s="12" customFormat="1" x14ac:dyDescent="0.3">
      <c r="C499" s="54"/>
    </row>
    <row r="500" spans="3:3" s="12" customFormat="1" x14ac:dyDescent="0.3">
      <c r="C500" s="54"/>
    </row>
    <row r="501" spans="3:3" s="12" customFormat="1" x14ac:dyDescent="0.3">
      <c r="C501" s="54"/>
    </row>
    <row r="502" spans="3:3" s="12" customFormat="1" x14ac:dyDescent="0.3">
      <c r="C502" s="54"/>
    </row>
    <row r="503" spans="3:3" s="12" customFormat="1" x14ac:dyDescent="0.3">
      <c r="C503" s="54"/>
    </row>
    <row r="504" spans="3:3" s="12" customFormat="1" x14ac:dyDescent="0.3">
      <c r="C504" s="54"/>
    </row>
    <row r="505" spans="3:3" s="12" customFormat="1" x14ac:dyDescent="0.3">
      <c r="C505" s="54"/>
    </row>
    <row r="506" spans="3:3" s="12" customFormat="1" x14ac:dyDescent="0.3">
      <c r="C506" s="54"/>
    </row>
    <row r="507" spans="3:3" s="12" customFormat="1" x14ac:dyDescent="0.3">
      <c r="C507" s="54"/>
    </row>
    <row r="508" spans="3:3" s="12" customFormat="1" x14ac:dyDescent="0.3">
      <c r="C508" s="54"/>
    </row>
    <row r="509" spans="3:3" s="12" customFormat="1" x14ac:dyDescent="0.3">
      <c r="C509" s="54"/>
    </row>
    <row r="510" spans="3:3" s="12" customFormat="1" x14ac:dyDescent="0.3">
      <c r="C510" s="54"/>
    </row>
    <row r="511" spans="3:3" s="12" customFormat="1" x14ac:dyDescent="0.3">
      <c r="C511" s="54"/>
    </row>
    <row r="512" spans="3:3" s="12" customFormat="1" x14ac:dyDescent="0.3">
      <c r="C512" s="54"/>
    </row>
    <row r="513" spans="3:3" s="12" customFormat="1" x14ac:dyDescent="0.3">
      <c r="C513" s="54"/>
    </row>
    <row r="514" spans="3:3" s="12" customFormat="1" x14ac:dyDescent="0.3">
      <c r="C514" s="54"/>
    </row>
    <row r="515" spans="3:3" s="12" customFormat="1" x14ac:dyDescent="0.3">
      <c r="C515" s="54"/>
    </row>
    <row r="516" spans="3:3" s="12" customFormat="1" x14ac:dyDescent="0.3">
      <c r="C516" s="54"/>
    </row>
    <row r="517" spans="3:3" s="12" customFormat="1" x14ac:dyDescent="0.3">
      <c r="C517" s="54"/>
    </row>
    <row r="518" spans="3:3" s="12" customFormat="1" x14ac:dyDescent="0.3">
      <c r="C518" s="54"/>
    </row>
    <row r="519" spans="3:3" s="12" customFormat="1" x14ac:dyDescent="0.3">
      <c r="C519" s="54"/>
    </row>
    <row r="520" spans="3:3" s="12" customFormat="1" x14ac:dyDescent="0.3">
      <c r="C520" s="54"/>
    </row>
    <row r="521" spans="3:3" s="12" customFormat="1" x14ac:dyDescent="0.3">
      <c r="C521" s="54"/>
    </row>
    <row r="522" spans="3:3" s="12" customFormat="1" x14ac:dyDescent="0.3">
      <c r="C522" s="54"/>
    </row>
    <row r="523" spans="3:3" s="12" customFormat="1" x14ac:dyDescent="0.3">
      <c r="C523" s="54"/>
    </row>
    <row r="524" spans="3:3" s="12" customFormat="1" x14ac:dyDescent="0.3">
      <c r="C524" s="54"/>
    </row>
    <row r="525" spans="3:3" s="12" customFormat="1" x14ac:dyDescent="0.3">
      <c r="C525" s="54"/>
    </row>
    <row r="526" spans="3:3" s="12" customFormat="1" x14ac:dyDescent="0.3">
      <c r="C526" s="54"/>
    </row>
    <row r="527" spans="3:3" s="12" customFormat="1" x14ac:dyDescent="0.3">
      <c r="C527" s="54"/>
    </row>
    <row r="528" spans="3:3" s="12" customFormat="1" x14ac:dyDescent="0.3">
      <c r="C528" s="54"/>
    </row>
    <row r="529" spans="3:3" s="12" customFormat="1" x14ac:dyDescent="0.3">
      <c r="C529" s="54"/>
    </row>
    <row r="530" spans="3:3" s="12" customFormat="1" x14ac:dyDescent="0.3">
      <c r="C530" s="54"/>
    </row>
    <row r="531" spans="3:3" s="12" customFormat="1" x14ac:dyDescent="0.3">
      <c r="C531" s="54"/>
    </row>
    <row r="532" spans="3:3" s="12" customFormat="1" x14ac:dyDescent="0.3">
      <c r="C532" s="54"/>
    </row>
    <row r="533" spans="3:3" s="12" customFormat="1" x14ac:dyDescent="0.3">
      <c r="C533" s="54"/>
    </row>
    <row r="534" spans="3:3" s="12" customFormat="1" x14ac:dyDescent="0.3">
      <c r="C534" s="54"/>
    </row>
    <row r="535" spans="3:3" s="12" customFormat="1" x14ac:dyDescent="0.3">
      <c r="C535" s="54"/>
    </row>
    <row r="536" spans="3:3" s="12" customFormat="1" x14ac:dyDescent="0.3">
      <c r="C536" s="54"/>
    </row>
    <row r="537" spans="3:3" s="12" customFormat="1" x14ac:dyDescent="0.3">
      <c r="C537" s="54"/>
    </row>
    <row r="538" spans="3:3" s="12" customFormat="1" x14ac:dyDescent="0.3">
      <c r="C538" s="54"/>
    </row>
    <row r="539" spans="3:3" s="12" customFormat="1" x14ac:dyDescent="0.3">
      <c r="C539" s="54"/>
    </row>
    <row r="540" spans="3:3" s="12" customFormat="1" x14ac:dyDescent="0.3">
      <c r="C540" s="54"/>
    </row>
    <row r="541" spans="3:3" s="12" customFormat="1" x14ac:dyDescent="0.3">
      <c r="C541" s="54"/>
    </row>
    <row r="542" spans="3:3" s="12" customFormat="1" x14ac:dyDescent="0.3">
      <c r="C542" s="54"/>
    </row>
    <row r="543" spans="3:3" s="12" customFormat="1" x14ac:dyDescent="0.3">
      <c r="C543" s="54"/>
    </row>
    <row r="544" spans="3:3" s="12" customFormat="1" x14ac:dyDescent="0.3">
      <c r="C544" s="54"/>
    </row>
    <row r="545" spans="3:3" s="12" customFormat="1" x14ac:dyDescent="0.3">
      <c r="C545" s="54"/>
    </row>
    <row r="546" spans="3:3" s="12" customFormat="1" x14ac:dyDescent="0.3">
      <c r="C546" s="54"/>
    </row>
    <row r="547" spans="3:3" s="12" customFormat="1" x14ac:dyDescent="0.3">
      <c r="C547" s="54"/>
    </row>
    <row r="548" spans="3:3" s="12" customFormat="1" x14ac:dyDescent="0.3">
      <c r="C548" s="54"/>
    </row>
    <row r="549" spans="3:3" s="12" customFormat="1" x14ac:dyDescent="0.3">
      <c r="C549" s="54"/>
    </row>
    <row r="550" spans="3:3" s="12" customFormat="1" x14ac:dyDescent="0.3">
      <c r="C550" s="54"/>
    </row>
    <row r="551" spans="3:3" s="12" customFormat="1" x14ac:dyDescent="0.3">
      <c r="C551" s="54"/>
    </row>
    <row r="552" spans="3:3" s="12" customFormat="1" x14ac:dyDescent="0.3">
      <c r="C552" s="54"/>
    </row>
    <row r="553" spans="3:3" s="12" customFormat="1" x14ac:dyDescent="0.3">
      <c r="C553" s="54"/>
    </row>
    <row r="554" spans="3:3" s="12" customFormat="1" x14ac:dyDescent="0.3">
      <c r="C554" s="54"/>
    </row>
    <row r="555" spans="3:3" s="12" customFormat="1" x14ac:dyDescent="0.3">
      <c r="C555" s="54"/>
    </row>
    <row r="556" spans="3:3" s="12" customFormat="1" x14ac:dyDescent="0.3">
      <c r="C556" s="54"/>
    </row>
    <row r="557" spans="3:3" s="12" customFormat="1" x14ac:dyDescent="0.3">
      <c r="C557" s="54"/>
    </row>
    <row r="558" spans="3:3" s="12" customFormat="1" x14ac:dyDescent="0.3">
      <c r="C558" s="54"/>
    </row>
    <row r="559" spans="3:3" s="12" customFormat="1" x14ac:dyDescent="0.3">
      <c r="C559" s="54"/>
    </row>
    <row r="560" spans="3:3" s="12" customFormat="1" x14ac:dyDescent="0.3">
      <c r="C560" s="54"/>
    </row>
    <row r="561" spans="3:3" s="12" customFormat="1" x14ac:dyDescent="0.3">
      <c r="C561" s="54"/>
    </row>
    <row r="562" spans="3:3" s="12" customFormat="1" x14ac:dyDescent="0.3">
      <c r="C562" s="54"/>
    </row>
    <row r="563" spans="3:3" s="12" customFormat="1" x14ac:dyDescent="0.3">
      <c r="C563" s="54"/>
    </row>
    <row r="564" spans="3:3" s="12" customFormat="1" x14ac:dyDescent="0.3">
      <c r="C564" s="54"/>
    </row>
    <row r="565" spans="3:3" s="12" customFormat="1" x14ac:dyDescent="0.3">
      <c r="C565" s="54"/>
    </row>
    <row r="566" spans="3:3" s="12" customFormat="1" x14ac:dyDescent="0.3">
      <c r="C566" s="54"/>
    </row>
    <row r="567" spans="3:3" s="12" customFormat="1" x14ac:dyDescent="0.3">
      <c r="C567" s="54"/>
    </row>
    <row r="568" spans="3:3" s="12" customFormat="1" x14ac:dyDescent="0.3">
      <c r="C568" s="54"/>
    </row>
    <row r="569" spans="3:3" s="12" customFormat="1" x14ac:dyDescent="0.3">
      <c r="C569" s="54"/>
    </row>
    <row r="570" spans="3:3" s="12" customFormat="1" x14ac:dyDescent="0.3">
      <c r="C570" s="54"/>
    </row>
    <row r="571" spans="3:3" s="12" customFormat="1" x14ac:dyDescent="0.3">
      <c r="C571" s="54"/>
    </row>
    <row r="572" spans="3:3" s="12" customFormat="1" x14ac:dyDescent="0.3">
      <c r="C572" s="54"/>
    </row>
    <row r="573" spans="3:3" s="12" customFormat="1" x14ac:dyDescent="0.3">
      <c r="C573" s="54"/>
    </row>
    <row r="574" spans="3:3" s="12" customFormat="1" x14ac:dyDescent="0.3">
      <c r="C574" s="54"/>
    </row>
    <row r="575" spans="3:3" s="12" customFormat="1" x14ac:dyDescent="0.3">
      <c r="C575" s="54"/>
    </row>
    <row r="576" spans="3:3" s="12" customFormat="1" x14ac:dyDescent="0.3">
      <c r="C576" s="54"/>
    </row>
    <row r="577" spans="3:3" s="12" customFormat="1" x14ac:dyDescent="0.3">
      <c r="C577" s="54"/>
    </row>
    <row r="578" spans="3:3" s="12" customFormat="1" x14ac:dyDescent="0.3">
      <c r="C578" s="54"/>
    </row>
    <row r="579" spans="3:3" s="12" customFormat="1" x14ac:dyDescent="0.3">
      <c r="C579" s="54"/>
    </row>
    <row r="580" spans="3:3" s="12" customFormat="1" x14ac:dyDescent="0.3">
      <c r="C580" s="54"/>
    </row>
    <row r="581" spans="3:3" s="12" customFormat="1" x14ac:dyDescent="0.3">
      <c r="C581" s="54"/>
    </row>
    <row r="582" spans="3:3" s="12" customFormat="1" x14ac:dyDescent="0.3">
      <c r="C582" s="54"/>
    </row>
    <row r="583" spans="3:3" s="12" customFormat="1" x14ac:dyDescent="0.3">
      <c r="C583" s="54"/>
    </row>
    <row r="584" spans="3:3" s="12" customFormat="1" x14ac:dyDescent="0.3">
      <c r="C584" s="54"/>
    </row>
    <row r="585" spans="3:3" s="12" customFormat="1" x14ac:dyDescent="0.3">
      <c r="C585" s="54"/>
    </row>
    <row r="586" spans="3:3" s="12" customFormat="1" x14ac:dyDescent="0.3">
      <c r="C586" s="54"/>
    </row>
    <row r="587" spans="3:3" s="12" customFormat="1" x14ac:dyDescent="0.3">
      <c r="C587" s="54"/>
    </row>
    <row r="588" spans="3:3" s="12" customFormat="1" x14ac:dyDescent="0.3">
      <c r="C588" s="54"/>
    </row>
    <row r="589" spans="3:3" s="12" customFormat="1" x14ac:dyDescent="0.3">
      <c r="C589" s="54"/>
    </row>
    <row r="590" spans="3:3" s="12" customFormat="1" x14ac:dyDescent="0.3">
      <c r="C590" s="54"/>
    </row>
    <row r="591" spans="3:3" s="12" customFormat="1" x14ac:dyDescent="0.3">
      <c r="C591" s="54"/>
    </row>
    <row r="592" spans="3:3" s="12" customFormat="1" x14ac:dyDescent="0.3">
      <c r="C592" s="54"/>
    </row>
    <row r="593" spans="3:3" s="12" customFormat="1" x14ac:dyDescent="0.3">
      <c r="C593" s="54"/>
    </row>
    <row r="594" spans="3:3" s="12" customFormat="1" x14ac:dyDescent="0.3">
      <c r="C594" s="54"/>
    </row>
    <row r="595" spans="3:3" s="12" customFormat="1" x14ac:dyDescent="0.3">
      <c r="C595" s="54"/>
    </row>
    <row r="596" spans="3:3" s="12" customFormat="1" x14ac:dyDescent="0.3">
      <c r="C596" s="54"/>
    </row>
    <row r="597" spans="3:3" s="12" customFormat="1" x14ac:dyDescent="0.3">
      <c r="C597" s="54"/>
    </row>
    <row r="598" spans="3:3" s="12" customFormat="1" x14ac:dyDescent="0.3">
      <c r="C598" s="54"/>
    </row>
    <row r="599" spans="3:3" s="12" customFormat="1" x14ac:dyDescent="0.3">
      <c r="C599" s="54"/>
    </row>
    <row r="600" spans="3:3" s="12" customFormat="1" x14ac:dyDescent="0.3">
      <c r="C600" s="54"/>
    </row>
    <row r="601" spans="3:3" s="12" customFormat="1" x14ac:dyDescent="0.3">
      <c r="C601" s="54"/>
    </row>
    <row r="602" spans="3:3" s="12" customFormat="1" x14ac:dyDescent="0.3">
      <c r="C602" s="54"/>
    </row>
    <row r="603" spans="3:3" s="12" customFormat="1" x14ac:dyDescent="0.3">
      <c r="C603" s="54"/>
    </row>
    <row r="604" spans="3:3" s="12" customFormat="1" x14ac:dyDescent="0.3">
      <c r="C604" s="54"/>
    </row>
    <row r="605" spans="3:3" s="12" customFormat="1" x14ac:dyDescent="0.3">
      <c r="C605" s="54"/>
    </row>
    <row r="606" spans="3:3" s="12" customFormat="1" x14ac:dyDescent="0.3">
      <c r="C606" s="54"/>
    </row>
    <row r="607" spans="3:3" s="12" customFormat="1" x14ac:dyDescent="0.3">
      <c r="C607" s="54"/>
    </row>
    <row r="608" spans="3:3" s="12" customFormat="1" x14ac:dyDescent="0.3">
      <c r="C608" s="54"/>
    </row>
    <row r="609" spans="3:3" s="12" customFormat="1" x14ac:dyDescent="0.3">
      <c r="C609" s="54"/>
    </row>
    <row r="610" spans="3:3" s="12" customFormat="1" x14ac:dyDescent="0.3">
      <c r="C610" s="54"/>
    </row>
    <row r="611" spans="3:3" s="12" customFormat="1" x14ac:dyDescent="0.3">
      <c r="C611" s="54"/>
    </row>
    <row r="612" spans="3:3" s="12" customFormat="1" x14ac:dyDescent="0.3">
      <c r="C612" s="54"/>
    </row>
    <row r="613" spans="3:3" s="12" customFormat="1" x14ac:dyDescent="0.3">
      <c r="C613" s="54"/>
    </row>
    <row r="614" spans="3:3" s="12" customFormat="1" x14ac:dyDescent="0.3">
      <c r="C614" s="54"/>
    </row>
    <row r="615" spans="3:3" s="12" customFormat="1" x14ac:dyDescent="0.3">
      <c r="C615" s="54"/>
    </row>
    <row r="616" spans="3:3" s="12" customFormat="1" x14ac:dyDescent="0.3">
      <c r="C616" s="54"/>
    </row>
    <row r="617" spans="3:3" s="12" customFormat="1" x14ac:dyDescent="0.3">
      <c r="C617" s="54"/>
    </row>
    <row r="618" spans="3:3" s="12" customFormat="1" x14ac:dyDescent="0.3">
      <c r="C618" s="54"/>
    </row>
    <row r="619" spans="3:3" s="12" customFormat="1" x14ac:dyDescent="0.3">
      <c r="C619" s="54"/>
    </row>
    <row r="620" spans="3:3" s="12" customFormat="1" x14ac:dyDescent="0.3">
      <c r="C620" s="54"/>
    </row>
    <row r="621" spans="3:3" s="12" customFormat="1" x14ac:dyDescent="0.3">
      <c r="C621" s="54"/>
    </row>
    <row r="622" spans="3:3" s="12" customFormat="1" x14ac:dyDescent="0.3">
      <c r="C622" s="54"/>
    </row>
    <row r="623" spans="3:3" s="12" customFormat="1" x14ac:dyDescent="0.3">
      <c r="C623" s="54"/>
    </row>
    <row r="624" spans="3:3" s="12" customFormat="1" x14ac:dyDescent="0.3">
      <c r="C624" s="54"/>
    </row>
    <row r="625" spans="3:3" s="12" customFormat="1" x14ac:dyDescent="0.3">
      <c r="C625" s="54"/>
    </row>
    <row r="626" spans="3:3" s="12" customFormat="1" x14ac:dyDescent="0.3">
      <c r="C626" s="54"/>
    </row>
    <row r="627" spans="3:3" s="12" customFormat="1" x14ac:dyDescent="0.3">
      <c r="C627" s="54"/>
    </row>
    <row r="628" spans="3:3" s="12" customFormat="1" x14ac:dyDescent="0.3">
      <c r="C628" s="54"/>
    </row>
    <row r="629" spans="3:3" s="12" customFormat="1" x14ac:dyDescent="0.3">
      <c r="C629" s="54"/>
    </row>
    <row r="630" spans="3:3" s="12" customFormat="1" x14ac:dyDescent="0.3">
      <c r="C630" s="54"/>
    </row>
    <row r="631" spans="3:3" s="12" customFormat="1" x14ac:dyDescent="0.3">
      <c r="C631" s="54"/>
    </row>
    <row r="632" spans="3:3" s="12" customFormat="1" x14ac:dyDescent="0.3">
      <c r="C632" s="54"/>
    </row>
    <row r="633" spans="3:3" s="12" customFormat="1" x14ac:dyDescent="0.3">
      <c r="C633" s="54"/>
    </row>
    <row r="634" spans="3:3" s="12" customFormat="1" x14ac:dyDescent="0.3">
      <c r="C634" s="54"/>
    </row>
    <row r="635" spans="3:3" s="12" customFormat="1" x14ac:dyDescent="0.3">
      <c r="C635" s="54"/>
    </row>
    <row r="636" spans="3:3" s="12" customFormat="1" x14ac:dyDescent="0.3">
      <c r="C636" s="54"/>
    </row>
    <row r="637" spans="3:3" s="12" customFormat="1" x14ac:dyDescent="0.3">
      <c r="C637" s="54"/>
    </row>
    <row r="638" spans="3:3" s="12" customFormat="1" x14ac:dyDescent="0.3">
      <c r="C638" s="54"/>
    </row>
    <row r="639" spans="3:3" s="12" customFormat="1" x14ac:dyDescent="0.3">
      <c r="C639" s="54"/>
    </row>
    <row r="640" spans="3:3" s="12" customFormat="1" x14ac:dyDescent="0.3">
      <c r="C640" s="54"/>
    </row>
    <row r="641" spans="3:3" s="12" customFormat="1" x14ac:dyDescent="0.3">
      <c r="C641" s="54"/>
    </row>
    <row r="642" spans="3:3" s="12" customFormat="1" x14ac:dyDescent="0.3">
      <c r="C642" s="54"/>
    </row>
    <row r="643" spans="3:3" s="12" customFormat="1" x14ac:dyDescent="0.3">
      <c r="C643" s="54"/>
    </row>
    <row r="644" spans="3:3" s="12" customFormat="1" x14ac:dyDescent="0.3">
      <c r="C644" s="54"/>
    </row>
    <row r="645" spans="3:3" s="12" customFormat="1" x14ac:dyDescent="0.3">
      <c r="C645" s="54"/>
    </row>
    <row r="646" spans="3:3" s="12" customFormat="1" x14ac:dyDescent="0.3">
      <c r="C646" s="54"/>
    </row>
    <row r="647" spans="3:3" s="12" customFormat="1" x14ac:dyDescent="0.3">
      <c r="C647" s="54"/>
    </row>
    <row r="648" spans="3:3" s="12" customFormat="1" x14ac:dyDescent="0.3">
      <c r="C648" s="54"/>
    </row>
    <row r="649" spans="3:3" s="12" customFormat="1" x14ac:dyDescent="0.3">
      <c r="C649" s="54"/>
    </row>
    <row r="650" spans="3:3" s="12" customFormat="1" x14ac:dyDescent="0.3">
      <c r="C650" s="54"/>
    </row>
    <row r="651" spans="3:3" s="12" customFormat="1" x14ac:dyDescent="0.3">
      <c r="C651" s="54"/>
    </row>
    <row r="652" spans="3:3" s="12" customFormat="1" x14ac:dyDescent="0.3">
      <c r="C652" s="54"/>
    </row>
    <row r="653" spans="3:3" s="12" customFormat="1" x14ac:dyDescent="0.3">
      <c r="C653" s="54"/>
    </row>
    <row r="654" spans="3:3" s="12" customFormat="1" x14ac:dyDescent="0.3">
      <c r="C654" s="54"/>
    </row>
    <row r="655" spans="3:3" s="12" customFormat="1" x14ac:dyDescent="0.3">
      <c r="C655" s="54"/>
    </row>
    <row r="656" spans="3:3" s="12" customFormat="1" x14ac:dyDescent="0.3">
      <c r="C656" s="54"/>
    </row>
    <row r="657" spans="3:3" s="12" customFormat="1" x14ac:dyDescent="0.3">
      <c r="C657" s="54"/>
    </row>
    <row r="658" spans="3:3" s="12" customFormat="1" x14ac:dyDescent="0.3">
      <c r="C658" s="54"/>
    </row>
    <row r="659" spans="3:3" s="12" customFormat="1" x14ac:dyDescent="0.3">
      <c r="C659" s="54"/>
    </row>
    <row r="660" spans="3:3" s="12" customFormat="1" x14ac:dyDescent="0.3">
      <c r="C660" s="54"/>
    </row>
    <row r="661" spans="3:3" s="12" customFormat="1" x14ac:dyDescent="0.3">
      <c r="C661" s="54"/>
    </row>
    <row r="662" spans="3:3" s="12" customFormat="1" x14ac:dyDescent="0.3">
      <c r="C662" s="54"/>
    </row>
    <row r="663" spans="3:3" s="12" customFormat="1" x14ac:dyDescent="0.3">
      <c r="C663" s="54"/>
    </row>
    <row r="664" spans="3:3" s="12" customFormat="1" x14ac:dyDescent="0.3">
      <c r="C664" s="54"/>
    </row>
    <row r="665" spans="3:3" s="12" customFormat="1" x14ac:dyDescent="0.3">
      <c r="C665" s="54"/>
    </row>
    <row r="666" spans="3:3" s="12" customFormat="1" x14ac:dyDescent="0.3">
      <c r="C666" s="54"/>
    </row>
    <row r="667" spans="3:3" s="12" customFormat="1" x14ac:dyDescent="0.3">
      <c r="C667" s="54"/>
    </row>
    <row r="668" spans="3:3" s="12" customFormat="1" x14ac:dyDescent="0.3">
      <c r="C668" s="54"/>
    </row>
    <row r="669" spans="3:3" s="12" customFormat="1" x14ac:dyDescent="0.3">
      <c r="C669" s="54"/>
    </row>
    <row r="670" spans="3:3" s="12" customFormat="1" x14ac:dyDescent="0.3">
      <c r="C670" s="54"/>
    </row>
    <row r="671" spans="3:3" s="12" customFormat="1" x14ac:dyDescent="0.3">
      <c r="C671" s="54"/>
    </row>
    <row r="672" spans="3:3" s="12" customFormat="1" x14ac:dyDescent="0.3">
      <c r="C672" s="54"/>
    </row>
    <row r="673" spans="3:3" s="12" customFormat="1" x14ac:dyDescent="0.3">
      <c r="C673" s="54"/>
    </row>
    <row r="674" spans="3:3" s="12" customFormat="1" x14ac:dyDescent="0.3">
      <c r="C674" s="54"/>
    </row>
    <row r="675" spans="3:3" s="12" customFormat="1" x14ac:dyDescent="0.3">
      <c r="C675" s="54"/>
    </row>
    <row r="676" spans="3:3" s="12" customFormat="1" x14ac:dyDescent="0.3">
      <c r="C676" s="54"/>
    </row>
    <row r="677" spans="3:3" s="12" customFormat="1" x14ac:dyDescent="0.3">
      <c r="C677" s="54"/>
    </row>
    <row r="678" spans="3:3" s="12" customFormat="1" x14ac:dyDescent="0.3">
      <c r="C678" s="54"/>
    </row>
    <row r="679" spans="3:3" s="12" customFormat="1" x14ac:dyDescent="0.3">
      <c r="C679" s="54"/>
    </row>
    <row r="680" spans="3:3" s="12" customFormat="1" x14ac:dyDescent="0.3">
      <c r="C680" s="54"/>
    </row>
    <row r="681" spans="3:3" s="12" customFormat="1" x14ac:dyDescent="0.3">
      <c r="C681" s="54"/>
    </row>
    <row r="682" spans="3:3" s="12" customFormat="1" x14ac:dyDescent="0.3">
      <c r="C682" s="54"/>
    </row>
    <row r="683" spans="3:3" s="12" customFormat="1" x14ac:dyDescent="0.3">
      <c r="C683" s="54"/>
    </row>
    <row r="684" spans="3:3" s="12" customFormat="1" x14ac:dyDescent="0.3">
      <c r="C684" s="54"/>
    </row>
    <row r="685" spans="3:3" s="12" customFormat="1" x14ac:dyDescent="0.3">
      <c r="C685" s="54"/>
    </row>
    <row r="686" spans="3:3" s="12" customFormat="1" x14ac:dyDescent="0.3">
      <c r="C686" s="54"/>
    </row>
    <row r="687" spans="3:3" s="12" customFormat="1" x14ac:dyDescent="0.3">
      <c r="C687" s="54"/>
    </row>
    <row r="688" spans="3:3" s="12" customFormat="1" x14ac:dyDescent="0.3">
      <c r="C688" s="54"/>
    </row>
    <row r="689" spans="3:3" s="12" customFormat="1" x14ac:dyDescent="0.3">
      <c r="C689" s="54"/>
    </row>
    <row r="690" spans="3:3" s="12" customFormat="1" x14ac:dyDescent="0.3">
      <c r="C690" s="54"/>
    </row>
    <row r="691" spans="3:3" s="12" customFormat="1" x14ac:dyDescent="0.3">
      <c r="C691" s="54"/>
    </row>
    <row r="692" spans="3:3" s="12" customFormat="1" x14ac:dyDescent="0.3">
      <c r="C692" s="54"/>
    </row>
    <row r="693" spans="3:3" s="12" customFormat="1" x14ac:dyDescent="0.3">
      <c r="C693" s="54"/>
    </row>
    <row r="694" spans="3:3" s="12" customFormat="1" x14ac:dyDescent="0.3">
      <c r="C694" s="54"/>
    </row>
    <row r="695" spans="3:3" s="12" customFormat="1" x14ac:dyDescent="0.3">
      <c r="C695" s="54"/>
    </row>
    <row r="696" spans="3:3" s="12" customFormat="1" x14ac:dyDescent="0.3">
      <c r="C696" s="54"/>
    </row>
    <row r="697" spans="3:3" s="12" customFormat="1" x14ac:dyDescent="0.3">
      <c r="C697" s="54"/>
    </row>
    <row r="698" spans="3:3" s="12" customFormat="1" x14ac:dyDescent="0.3">
      <c r="C698" s="54"/>
    </row>
    <row r="699" spans="3:3" s="12" customFormat="1" x14ac:dyDescent="0.3">
      <c r="C699" s="54"/>
    </row>
    <row r="700" spans="3:3" s="12" customFormat="1" x14ac:dyDescent="0.3">
      <c r="C700" s="54"/>
    </row>
    <row r="701" spans="3:3" s="12" customFormat="1" x14ac:dyDescent="0.3">
      <c r="C701" s="54"/>
    </row>
    <row r="702" spans="3:3" s="12" customFormat="1" x14ac:dyDescent="0.3">
      <c r="C702" s="54"/>
    </row>
    <row r="703" spans="3:3" s="12" customFormat="1" x14ac:dyDescent="0.3">
      <c r="C703" s="54"/>
    </row>
    <row r="704" spans="3:3" s="12" customFormat="1" x14ac:dyDescent="0.3">
      <c r="C704" s="54"/>
    </row>
    <row r="705" spans="3:3" s="12" customFormat="1" x14ac:dyDescent="0.3">
      <c r="C705" s="54"/>
    </row>
    <row r="706" spans="3:3" s="12" customFormat="1" x14ac:dyDescent="0.3">
      <c r="C706" s="54"/>
    </row>
    <row r="707" spans="3:3" s="12" customFormat="1" x14ac:dyDescent="0.3">
      <c r="C707" s="54"/>
    </row>
    <row r="708" spans="3:3" s="12" customFormat="1" x14ac:dyDescent="0.3">
      <c r="C708" s="54"/>
    </row>
    <row r="709" spans="3:3" s="12" customFormat="1" x14ac:dyDescent="0.3">
      <c r="C709" s="54"/>
    </row>
    <row r="710" spans="3:3" s="12" customFormat="1" x14ac:dyDescent="0.3">
      <c r="C710" s="54"/>
    </row>
    <row r="711" spans="3:3" s="12" customFormat="1" x14ac:dyDescent="0.3">
      <c r="C711" s="54"/>
    </row>
    <row r="712" spans="3:3" s="12" customFormat="1" x14ac:dyDescent="0.3">
      <c r="C712" s="54"/>
    </row>
    <row r="713" spans="3:3" s="12" customFormat="1" x14ac:dyDescent="0.3">
      <c r="C713" s="54"/>
    </row>
    <row r="714" spans="3:3" s="12" customFormat="1" x14ac:dyDescent="0.3">
      <c r="C714" s="54"/>
    </row>
    <row r="715" spans="3:3" s="12" customFormat="1" x14ac:dyDescent="0.3">
      <c r="C715" s="54"/>
    </row>
    <row r="716" spans="3:3" s="12" customFormat="1" x14ac:dyDescent="0.3">
      <c r="C716" s="54"/>
    </row>
    <row r="717" spans="3:3" s="12" customFormat="1" x14ac:dyDescent="0.3">
      <c r="C717" s="54"/>
    </row>
    <row r="718" spans="3:3" s="12" customFormat="1" x14ac:dyDescent="0.3">
      <c r="C718" s="54"/>
    </row>
    <row r="719" spans="3:3" s="12" customFormat="1" x14ac:dyDescent="0.3">
      <c r="C719" s="54"/>
    </row>
    <row r="720" spans="3:3" s="12" customFormat="1" x14ac:dyDescent="0.3">
      <c r="C720" s="54"/>
    </row>
    <row r="721" spans="3:3" s="12" customFormat="1" x14ac:dyDescent="0.3">
      <c r="C721" s="54"/>
    </row>
    <row r="722" spans="3:3" s="12" customFormat="1" x14ac:dyDescent="0.3">
      <c r="C722" s="54"/>
    </row>
    <row r="723" spans="3:3" s="12" customFormat="1" x14ac:dyDescent="0.3">
      <c r="C723" s="54"/>
    </row>
    <row r="724" spans="3:3" s="12" customFormat="1" x14ac:dyDescent="0.3">
      <c r="C724" s="54"/>
    </row>
    <row r="725" spans="3:3" s="12" customFormat="1" x14ac:dyDescent="0.3">
      <c r="C725" s="54"/>
    </row>
    <row r="726" spans="3:3" s="12" customFormat="1" x14ac:dyDescent="0.3">
      <c r="C726" s="54"/>
    </row>
    <row r="727" spans="3:3" s="12" customFormat="1" x14ac:dyDescent="0.3">
      <c r="C727" s="54"/>
    </row>
    <row r="728" spans="3:3" s="12" customFormat="1" x14ac:dyDescent="0.3">
      <c r="C728" s="54"/>
    </row>
    <row r="729" spans="3:3" s="12" customFormat="1" x14ac:dyDescent="0.3">
      <c r="C729" s="54"/>
    </row>
    <row r="730" spans="3:3" s="12" customFormat="1" x14ac:dyDescent="0.3">
      <c r="C730" s="54"/>
    </row>
    <row r="731" spans="3:3" s="12" customFormat="1" x14ac:dyDescent="0.3">
      <c r="C731" s="54"/>
    </row>
    <row r="732" spans="3:3" s="12" customFormat="1" x14ac:dyDescent="0.3">
      <c r="C732" s="54"/>
    </row>
    <row r="733" spans="3:3" s="12" customFormat="1" x14ac:dyDescent="0.3">
      <c r="C733" s="54"/>
    </row>
    <row r="734" spans="3:3" s="12" customFormat="1" x14ac:dyDescent="0.3">
      <c r="C734" s="54"/>
    </row>
    <row r="735" spans="3:3" s="12" customFormat="1" x14ac:dyDescent="0.3">
      <c r="C735" s="54"/>
    </row>
    <row r="736" spans="3:3" s="12" customFormat="1" x14ac:dyDescent="0.3">
      <c r="C736" s="54"/>
    </row>
    <row r="737" spans="3:3" s="12" customFormat="1" x14ac:dyDescent="0.3">
      <c r="C737" s="54"/>
    </row>
    <row r="738" spans="3:3" s="12" customFormat="1" x14ac:dyDescent="0.3">
      <c r="C738" s="54"/>
    </row>
    <row r="739" spans="3:3" s="12" customFormat="1" x14ac:dyDescent="0.3">
      <c r="C739" s="54"/>
    </row>
    <row r="740" spans="3:3" s="12" customFormat="1" x14ac:dyDescent="0.3">
      <c r="C740" s="54"/>
    </row>
    <row r="741" spans="3:3" s="12" customFormat="1" x14ac:dyDescent="0.3">
      <c r="C741" s="54"/>
    </row>
    <row r="742" spans="3:3" s="12" customFormat="1" x14ac:dyDescent="0.3">
      <c r="C742" s="54"/>
    </row>
    <row r="743" spans="3:3" s="12" customFormat="1" x14ac:dyDescent="0.3">
      <c r="C743" s="54"/>
    </row>
    <row r="744" spans="3:3" s="12" customFormat="1" x14ac:dyDescent="0.3">
      <c r="C744" s="54"/>
    </row>
    <row r="745" spans="3:3" s="12" customFormat="1" x14ac:dyDescent="0.3">
      <c r="C745" s="54"/>
    </row>
    <row r="746" spans="3:3" s="12" customFormat="1" x14ac:dyDescent="0.3">
      <c r="C746" s="54"/>
    </row>
    <row r="747" spans="3:3" s="12" customFormat="1" x14ac:dyDescent="0.3">
      <c r="C747" s="54"/>
    </row>
    <row r="748" spans="3:3" s="12" customFormat="1" x14ac:dyDescent="0.3">
      <c r="C748" s="54"/>
    </row>
    <row r="749" spans="3:3" s="12" customFormat="1" x14ac:dyDescent="0.3">
      <c r="C749" s="54"/>
    </row>
    <row r="750" spans="3:3" s="12" customFormat="1" x14ac:dyDescent="0.3">
      <c r="C750" s="54"/>
    </row>
    <row r="751" spans="3:3" s="12" customFormat="1" x14ac:dyDescent="0.3">
      <c r="C751" s="54"/>
    </row>
    <row r="752" spans="3:3" s="12" customFormat="1" x14ac:dyDescent="0.3">
      <c r="C752" s="54"/>
    </row>
    <row r="753" spans="3:3" s="12" customFormat="1" x14ac:dyDescent="0.3">
      <c r="C753" s="54"/>
    </row>
    <row r="754" spans="3:3" s="12" customFormat="1" x14ac:dyDescent="0.3">
      <c r="C754" s="54"/>
    </row>
    <row r="755" spans="3:3" s="12" customFormat="1" x14ac:dyDescent="0.3">
      <c r="C755" s="54"/>
    </row>
    <row r="756" spans="3:3" s="12" customFormat="1" x14ac:dyDescent="0.3">
      <c r="C756" s="54"/>
    </row>
    <row r="757" spans="3:3" s="12" customFormat="1" x14ac:dyDescent="0.3">
      <c r="C757" s="54"/>
    </row>
    <row r="758" spans="3:3" s="12" customFormat="1" x14ac:dyDescent="0.3">
      <c r="C758" s="54"/>
    </row>
    <row r="759" spans="3:3" s="12" customFormat="1" x14ac:dyDescent="0.3">
      <c r="C759" s="54"/>
    </row>
    <row r="760" spans="3:3" s="12" customFormat="1" x14ac:dyDescent="0.3">
      <c r="C760" s="54"/>
    </row>
    <row r="761" spans="3:3" s="12" customFormat="1" x14ac:dyDescent="0.3">
      <c r="C761" s="54"/>
    </row>
    <row r="762" spans="3:3" s="12" customFormat="1" x14ac:dyDescent="0.3">
      <c r="C762" s="54"/>
    </row>
    <row r="763" spans="3:3" s="12" customFormat="1" x14ac:dyDescent="0.3">
      <c r="C763" s="54"/>
    </row>
    <row r="764" spans="3:3" s="12" customFormat="1" x14ac:dyDescent="0.3">
      <c r="C764" s="54"/>
    </row>
    <row r="765" spans="3:3" s="12" customFormat="1" x14ac:dyDescent="0.3">
      <c r="C765" s="54"/>
    </row>
    <row r="766" spans="3:3" s="12" customFormat="1" x14ac:dyDescent="0.3">
      <c r="C766" s="54"/>
    </row>
    <row r="767" spans="3:3" s="12" customFormat="1" x14ac:dyDescent="0.3">
      <c r="C767" s="54"/>
    </row>
    <row r="768" spans="3:3" s="12" customFormat="1" x14ac:dyDescent="0.3">
      <c r="C768" s="54"/>
    </row>
    <row r="769" spans="3:3" s="12" customFormat="1" x14ac:dyDescent="0.3">
      <c r="C769" s="54"/>
    </row>
    <row r="770" spans="3:3" s="12" customFormat="1" x14ac:dyDescent="0.3">
      <c r="C770" s="54"/>
    </row>
    <row r="771" spans="3:3" s="12" customFormat="1" x14ac:dyDescent="0.3">
      <c r="C771" s="54"/>
    </row>
    <row r="772" spans="3:3" s="12" customFormat="1" x14ac:dyDescent="0.3">
      <c r="C772" s="54"/>
    </row>
    <row r="773" spans="3:3" s="12" customFormat="1" x14ac:dyDescent="0.3">
      <c r="C773" s="54"/>
    </row>
    <row r="774" spans="3:3" s="12" customFormat="1" x14ac:dyDescent="0.3">
      <c r="C774" s="54"/>
    </row>
    <row r="775" spans="3:3" s="12" customFormat="1" x14ac:dyDescent="0.3">
      <c r="C775" s="54"/>
    </row>
    <row r="776" spans="3:3" s="12" customFormat="1" x14ac:dyDescent="0.3">
      <c r="C776" s="54"/>
    </row>
    <row r="777" spans="3:3" s="12" customFormat="1" x14ac:dyDescent="0.3">
      <c r="C777" s="54"/>
    </row>
    <row r="778" spans="3:3" s="12" customFormat="1" x14ac:dyDescent="0.3">
      <c r="C778" s="54"/>
    </row>
    <row r="779" spans="3:3" s="12" customFormat="1" x14ac:dyDescent="0.3">
      <c r="C779" s="54"/>
    </row>
    <row r="780" spans="3:3" s="12" customFormat="1" x14ac:dyDescent="0.3">
      <c r="C780" s="54"/>
    </row>
    <row r="781" spans="3:3" s="12" customFormat="1" x14ac:dyDescent="0.3">
      <c r="C781" s="54"/>
    </row>
    <row r="782" spans="3:3" s="12" customFormat="1" x14ac:dyDescent="0.3">
      <c r="C782" s="54"/>
    </row>
    <row r="783" spans="3:3" s="12" customFormat="1" x14ac:dyDescent="0.3">
      <c r="C783" s="54"/>
    </row>
    <row r="784" spans="3:3" s="12" customFormat="1" x14ac:dyDescent="0.3">
      <c r="C784" s="54"/>
    </row>
    <row r="785" spans="3:3" s="12" customFormat="1" x14ac:dyDescent="0.3">
      <c r="C785" s="54"/>
    </row>
    <row r="786" spans="3:3" s="12" customFormat="1" x14ac:dyDescent="0.3">
      <c r="C786" s="54"/>
    </row>
    <row r="787" spans="3:3" s="12" customFormat="1" x14ac:dyDescent="0.3">
      <c r="C787" s="54"/>
    </row>
    <row r="788" spans="3:3" s="12" customFormat="1" x14ac:dyDescent="0.3">
      <c r="C788" s="54"/>
    </row>
    <row r="789" spans="3:3" s="12" customFormat="1" x14ac:dyDescent="0.3">
      <c r="C789" s="54"/>
    </row>
    <row r="790" spans="3:3" s="12" customFormat="1" x14ac:dyDescent="0.3">
      <c r="C790" s="54"/>
    </row>
    <row r="791" spans="3:3" s="12" customFormat="1" x14ac:dyDescent="0.3">
      <c r="C791" s="54"/>
    </row>
    <row r="792" spans="3:3" s="12" customFormat="1" x14ac:dyDescent="0.3">
      <c r="C792" s="54"/>
    </row>
    <row r="793" spans="3:3" s="12" customFormat="1" x14ac:dyDescent="0.3">
      <c r="C793" s="54"/>
    </row>
    <row r="794" spans="3:3" s="12" customFormat="1" x14ac:dyDescent="0.3">
      <c r="C794" s="54"/>
    </row>
    <row r="795" spans="3:3" s="12" customFormat="1" x14ac:dyDescent="0.3">
      <c r="C795" s="54"/>
    </row>
    <row r="796" spans="3:3" s="12" customFormat="1" x14ac:dyDescent="0.3">
      <c r="C796" s="54"/>
    </row>
    <row r="797" spans="3:3" s="12" customFormat="1" x14ac:dyDescent="0.3">
      <c r="C797" s="54"/>
    </row>
    <row r="798" spans="3:3" s="12" customFormat="1" x14ac:dyDescent="0.3">
      <c r="C798" s="54"/>
    </row>
    <row r="799" spans="3:3" s="12" customFormat="1" x14ac:dyDescent="0.3">
      <c r="C799" s="54"/>
    </row>
    <row r="800" spans="3:3" s="12" customFormat="1" x14ac:dyDescent="0.3">
      <c r="C800" s="54"/>
    </row>
    <row r="801" spans="3:3" s="12" customFormat="1" x14ac:dyDescent="0.3">
      <c r="C801" s="54"/>
    </row>
    <row r="802" spans="3:3" s="12" customFormat="1" x14ac:dyDescent="0.3">
      <c r="C802" s="54"/>
    </row>
    <row r="803" spans="3:3" s="12" customFormat="1" x14ac:dyDescent="0.3">
      <c r="C803" s="54"/>
    </row>
    <row r="804" spans="3:3" s="12" customFormat="1" x14ac:dyDescent="0.3">
      <c r="C804" s="54"/>
    </row>
    <row r="805" spans="3:3" s="12" customFormat="1" x14ac:dyDescent="0.3">
      <c r="C805" s="54"/>
    </row>
    <row r="806" spans="3:3" s="12" customFormat="1" x14ac:dyDescent="0.3">
      <c r="C806" s="54"/>
    </row>
    <row r="807" spans="3:3" s="12" customFormat="1" x14ac:dyDescent="0.3">
      <c r="C807" s="54"/>
    </row>
    <row r="808" spans="3:3" s="12" customFormat="1" x14ac:dyDescent="0.3">
      <c r="C808" s="54"/>
    </row>
    <row r="809" spans="3:3" s="12" customFormat="1" x14ac:dyDescent="0.3">
      <c r="C809" s="54"/>
    </row>
    <row r="810" spans="3:3" s="12" customFormat="1" x14ac:dyDescent="0.3">
      <c r="C810" s="54"/>
    </row>
    <row r="811" spans="3:3" s="12" customFormat="1" x14ac:dyDescent="0.3">
      <c r="C811" s="54"/>
    </row>
    <row r="812" spans="3:3" s="12" customFormat="1" x14ac:dyDescent="0.3">
      <c r="C812" s="54"/>
    </row>
    <row r="813" spans="3:3" s="12" customFormat="1" x14ac:dyDescent="0.3">
      <c r="C813" s="54"/>
    </row>
    <row r="814" spans="3:3" s="12" customFormat="1" x14ac:dyDescent="0.3">
      <c r="C814" s="54"/>
    </row>
    <row r="815" spans="3:3" s="12" customFormat="1" x14ac:dyDescent="0.3">
      <c r="C815" s="54"/>
    </row>
    <row r="816" spans="3:3" s="12" customFormat="1" x14ac:dyDescent="0.3">
      <c r="C816" s="54"/>
    </row>
    <row r="817" spans="3:3" s="12" customFormat="1" x14ac:dyDescent="0.3">
      <c r="C817" s="54"/>
    </row>
    <row r="818" spans="3:3" s="12" customFormat="1" x14ac:dyDescent="0.3">
      <c r="C818" s="54"/>
    </row>
    <row r="819" spans="3:3" s="12" customFormat="1" x14ac:dyDescent="0.3">
      <c r="C819" s="54"/>
    </row>
    <row r="820" spans="3:3" s="12" customFormat="1" x14ac:dyDescent="0.3">
      <c r="C820" s="54"/>
    </row>
    <row r="821" spans="3:3" s="12" customFormat="1" x14ac:dyDescent="0.3">
      <c r="C821" s="54"/>
    </row>
    <row r="822" spans="3:3" s="12" customFormat="1" x14ac:dyDescent="0.3">
      <c r="C822" s="54"/>
    </row>
    <row r="823" spans="3:3" s="12" customFormat="1" x14ac:dyDescent="0.3">
      <c r="C823" s="54"/>
    </row>
    <row r="824" spans="3:3" s="12" customFormat="1" x14ac:dyDescent="0.3">
      <c r="C824" s="54"/>
    </row>
    <row r="825" spans="3:3" s="12" customFormat="1" x14ac:dyDescent="0.3">
      <c r="C825" s="54"/>
    </row>
    <row r="826" spans="3:3" s="12" customFormat="1" x14ac:dyDescent="0.3">
      <c r="C826" s="54"/>
    </row>
    <row r="827" spans="3:3" s="12" customFormat="1" x14ac:dyDescent="0.3">
      <c r="C827" s="54"/>
    </row>
    <row r="828" spans="3:3" s="12" customFormat="1" x14ac:dyDescent="0.3">
      <c r="C828" s="54"/>
    </row>
    <row r="829" spans="3:3" s="12" customFormat="1" x14ac:dyDescent="0.3">
      <c r="C829" s="54"/>
    </row>
    <row r="830" spans="3:3" s="12" customFormat="1" x14ac:dyDescent="0.3">
      <c r="C830" s="54"/>
    </row>
    <row r="831" spans="3:3" s="12" customFormat="1" x14ac:dyDescent="0.3">
      <c r="C831" s="54"/>
    </row>
    <row r="832" spans="3:3" s="12" customFormat="1" x14ac:dyDescent="0.3">
      <c r="C832" s="54"/>
    </row>
    <row r="833" spans="3:3" s="12" customFormat="1" x14ac:dyDescent="0.3">
      <c r="C833" s="54"/>
    </row>
    <row r="834" spans="3:3" s="12" customFormat="1" x14ac:dyDescent="0.3">
      <c r="C834" s="54"/>
    </row>
    <row r="835" spans="3:3" s="12" customFormat="1" x14ac:dyDescent="0.3">
      <c r="C835" s="54"/>
    </row>
    <row r="836" spans="3:3" s="12" customFormat="1" x14ac:dyDescent="0.3">
      <c r="C836" s="54"/>
    </row>
    <row r="837" spans="3:3" s="12" customFormat="1" x14ac:dyDescent="0.3">
      <c r="C837" s="54"/>
    </row>
    <row r="838" spans="3:3" s="12" customFormat="1" x14ac:dyDescent="0.3">
      <c r="C838" s="54"/>
    </row>
    <row r="839" spans="3:3" s="12" customFormat="1" x14ac:dyDescent="0.3">
      <c r="C839" s="54"/>
    </row>
    <row r="840" spans="3:3" s="12" customFormat="1" x14ac:dyDescent="0.3">
      <c r="C840" s="54"/>
    </row>
    <row r="841" spans="3:3" s="12" customFormat="1" x14ac:dyDescent="0.3">
      <c r="C841" s="54"/>
    </row>
    <row r="842" spans="3:3" s="12" customFormat="1" x14ac:dyDescent="0.3">
      <c r="C842" s="54"/>
    </row>
    <row r="843" spans="3:3" s="12" customFormat="1" x14ac:dyDescent="0.3">
      <c r="C843" s="54"/>
    </row>
    <row r="844" spans="3:3" s="12" customFormat="1" x14ac:dyDescent="0.3">
      <c r="C844" s="54"/>
    </row>
    <row r="845" spans="3:3" s="12" customFormat="1" x14ac:dyDescent="0.3">
      <c r="C845" s="54"/>
    </row>
    <row r="846" spans="3:3" s="12" customFormat="1" x14ac:dyDescent="0.3">
      <c r="C846" s="54"/>
    </row>
    <row r="847" spans="3:3" s="12" customFormat="1" x14ac:dyDescent="0.3">
      <c r="C847" s="54"/>
    </row>
    <row r="848" spans="3:3" s="12" customFormat="1" x14ac:dyDescent="0.3">
      <c r="C848" s="54"/>
    </row>
    <row r="849" spans="3:3" s="12" customFormat="1" x14ac:dyDescent="0.3">
      <c r="C849" s="54"/>
    </row>
    <row r="850" spans="3:3" s="12" customFormat="1" x14ac:dyDescent="0.3">
      <c r="C850" s="54"/>
    </row>
    <row r="851" spans="3:3" s="12" customFormat="1" x14ac:dyDescent="0.3">
      <c r="C851" s="54"/>
    </row>
    <row r="852" spans="3:3" s="12" customFormat="1" x14ac:dyDescent="0.3">
      <c r="C852" s="54"/>
    </row>
    <row r="853" spans="3:3" s="12" customFormat="1" x14ac:dyDescent="0.3">
      <c r="C853" s="54"/>
    </row>
    <row r="854" spans="3:3" s="12" customFormat="1" x14ac:dyDescent="0.3">
      <c r="C854" s="54"/>
    </row>
    <row r="855" spans="3:3" s="12" customFormat="1" x14ac:dyDescent="0.3">
      <c r="C855" s="54"/>
    </row>
    <row r="856" spans="3:3" s="12" customFormat="1" x14ac:dyDescent="0.3">
      <c r="C856" s="54"/>
    </row>
    <row r="857" spans="3:3" s="12" customFormat="1" x14ac:dyDescent="0.3">
      <c r="C857" s="54"/>
    </row>
    <row r="858" spans="3:3" s="12" customFormat="1" x14ac:dyDescent="0.3">
      <c r="C858" s="54"/>
    </row>
    <row r="859" spans="3:3" s="12" customFormat="1" x14ac:dyDescent="0.3">
      <c r="C859" s="54"/>
    </row>
    <row r="860" spans="3:3" s="12" customFormat="1" x14ac:dyDescent="0.3">
      <c r="C860" s="54"/>
    </row>
    <row r="861" spans="3:3" s="12" customFormat="1" x14ac:dyDescent="0.3">
      <c r="C861" s="54"/>
    </row>
    <row r="862" spans="3:3" s="12" customFormat="1" x14ac:dyDescent="0.3">
      <c r="C862" s="54"/>
    </row>
    <row r="863" spans="3:3" s="12" customFormat="1" x14ac:dyDescent="0.3">
      <c r="C863" s="54"/>
    </row>
    <row r="864" spans="3:3" s="12" customFormat="1" x14ac:dyDescent="0.3">
      <c r="C864" s="54"/>
    </row>
    <row r="865" spans="3:3" s="12" customFormat="1" x14ac:dyDescent="0.3">
      <c r="C865" s="54"/>
    </row>
    <row r="866" spans="3:3" s="12" customFormat="1" x14ac:dyDescent="0.3">
      <c r="C866" s="54"/>
    </row>
    <row r="867" spans="3:3" s="12" customFormat="1" x14ac:dyDescent="0.3">
      <c r="C867" s="54"/>
    </row>
    <row r="868" spans="3:3" s="12" customFormat="1" x14ac:dyDescent="0.3">
      <c r="C868" s="54"/>
    </row>
    <row r="869" spans="3:3" s="12" customFormat="1" x14ac:dyDescent="0.3">
      <c r="C869" s="54"/>
    </row>
    <row r="870" spans="3:3" s="12" customFormat="1" x14ac:dyDescent="0.3">
      <c r="C870" s="54"/>
    </row>
    <row r="871" spans="3:3" s="12" customFormat="1" x14ac:dyDescent="0.3">
      <c r="C871" s="54"/>
    </row>
    <row r="872" spans="3:3" s="12" customFormat="1" x14ac:dyDescent="0.3">
      <c r="C872" s="54"/>
    </row>
    <row r="873" spans="3:3" s="12" customFormat="1" x14ac:dyDescent="0.3">
      <c r="C873" s="54"/>
    </row>
    <row r="874" spans="3:3" s="12" customFormat="1" x14ac:dyDescent="0.3">
      <c r="C874" s="54"/>
    </row>
    <row r="875" spans="3:3" s="12" customFormat="1" x14ac:dyDescent="0.3">
      <c r="C875" s="54"/>
    </row>
    <row r="876" spans="3:3" s="12" customFormat="1" x14ac:dyDescent="0.3">
      <c r="C876" s="54"/>
    </row>
    <row r="877" spans="3:3" s="12" customFormat="1" x14ac:dyDescent="0.3">
      <c r="C877" s="54"/>
    </row>
    <row r="878" spans="3:3" s="12" customFormat="1" x14ac:dyDescent="0.3">
      <c r="C878" s="54"/>
    </row>
    <row r="879" spans="3:3" s="12" customFormat="1" x14ac:dyDescent="0.3">
      <c r="C879" s="54"/>
    </row>
    <row r="880" spans="3:3" s="12" customFormat="1" x14ac:dyDescent="0.3">
      <c r="C880" s="54"/>
    </row>
    <row r="881" spans="3:3" s="12" customFormat="1" x14ac:dyDescent="0.3">
      <c r="C881" s="54"/>
    </row>
    <row r="882" spans="3:3" s="12" customFormat="1" x14ac:dyDescent="0.3">
      <c r="C882" s="54"/>
    </row>
    <row r="883" spans="3:3" s="12" customFormat="1" x14ac:dyDescent="0.3">
      <c r="C883" s="54"/>
    </row>
    <row r="884" spans="3:3" s="12" customFormat="1" x14ac:dyDescent="0.3">
      <c r="C884" s="54"/>
    </row>
    <row r="885" spans="3:3" s="12" customFormat="1" x14ac:dyDescent="0.3">
      <c r="C885" s="54"/>
    </row>
    <row r="886" spans="3:3" s="12" customFormat="1" x14ac:dyDescent="0.3">
      <c r="C886" s="54"/>
    </row>
    <row r="887" spans="3:3" s="12" customFormat="1" x14ac:dyDescent="0.3">
      <c r="C887" s="54"/>
    </row>
    <row r="888" spans="3:3" s="12" customFormat="1" x14ac:dyDescent="0.3">
      <c r="C888" s="54"/>
    </row>
    <row r="889" spans="3:3" s="12" customFormat="1" x14ac:dyDescent="0.3">
      <c r="C889" s="54"/>
    </row>
    <row r="890" spans="3:3" s="12" customFormat="1" x14ac:dyDescent="0.3">
      <c r="C890" s="54"/>
    </row>
    <row r="891" spans="3:3" s="12" customFormat="1" x14ac:dyDescent="0.3">
      <c r="C891" s="54"/>
    </row>
    <row r="892" spans="3:3" s="12" customFormat="1" x14ac:dyDescent="0.3">
      <c r="C892" s="54"/>
    </row>
    <row r="893" spans="3:3" s="12" customFormat="1" x14ac:dyDescent="0.3">
      <c r="C893" s="54"/>
    </row>
    <row r="894" spans="3:3" s="12" customFormat="1" x14ac:dyDescent="0.3">
      <c r="C894" s="54"/>
    </row>
    <row r="895" spans="3:3" s="12" customFormat="1" x14ac:dyDescent="0.3">
      <c r="C895" s="54"/>
    </row>
    <row r="896" spans="3:3" s="12" customFormat="1" x14ac:dyDescent="0.3">
      <c r="C896" s="54"/>
    </row>
    <row r="897" spans="3:3" s="12" customFormat="1" x14ac:dyDescent="0.3">
      <c r="C897" s="54"/>
    </row>
    <row r="898" spans="3:3" s="12" customFormat="1" x14ac:dyDescent="0.3">
      <c r="C898" s="54"/>
    </row>
    <row r="899" spans="3:3" s="12" customFormat="1" x14ac:dyDescent="0.3">
      <c r="C899" s="54"/>
    </row>
    <row r="900" spans="3:3" s="12" customFormat="1" x14ac:dyDescent="0.3">
      <c r="C900" s="54"/>
    </row>
    <row r="901" spans="3:3" s="12" customFormat="1" x14ac:dyDescent="0.3">
      <c r="C901" s="54"/>
    </row>
    <row r="902" spans="3:3" s="12" customFormat="1" x14ac:dyDescent="0.3">
      <c r="C902" s="54"/>
    </row>
    <row r="903" spans="3:3" s="12" customFormat="1" x14ac:dyDescent="0.3">
      <c r="C903" s="54"/>
    </row>
    <row r="904" spans="3:3" s="12" customFormat="1" x14ac:dyDescent="0.3">
      <c r="C904" s="54"/>
    </row>
    <row r="905" spans="3:3" s="12" customFormat="1" x14ac:dyDescent="0.3">
      <c r="C905" s="54"/>
    </row>
    <row r="906" spans="3:3" s="12" customFormat="1" x14ac:dyDescent="0.3">
      <c r="C906" s="54"/>
    </row>
    <row r="907" spans="3:3" s="12" customFormat="1" x14ac:dyDescent="0.3">
      <c r="C907" s="54"/>
    </row>
    <row r="908" spans="3:3" s="12" customFormat="1" x14ac:dyDescent="0.3">
      <c r="C908" s="54"/>
    </row>
    <row r="909" spans="3:3" s="12" customFormat="1" x14ac:dyDescent="0.3">
      <c r="C909" s="54"/>
    </row>
    <row r="910" spans="3:3" s="12" customFormat="1" x14ac:dyDescent="0.3">
      <c r="C910" s="54"/>
    </row>
    <row r="911" spans="3:3" s="12" customFormat="1" x14ac:dyDescent="0.3">
      <c r="C911" s="54"/>
    </row>
    <row r="912" spans="3:3" s="12" customFormat="1" x14ac:dyDescent="0.3">
      <c r="C912" s="54"/>
    </row>
    <row r="913" spans="3:3" s="12" customFormat="1" x14ac:dyDescent="0.3">
      <c r="C913" s="54"/>
    </row>
    <row r="914" spans="3:3" s="12" customFormat="1" x14ac:dyDescent="0.3">
      <c r="C914" s="54"/>
    </row>
    <row r="915" spans="3:3" s="12" customFormat="1" x14ac:dyDescent="0.3">
      <c r="C915" s="54"/>
    </row>
    <row r="916" spans="3:3" s="12" customFormat="1" x14ac:dyDescent="0.3">
      <c r="C916" s="54"/>
    </row>
    <row r="917" spans="3:3" s="12" customFormat="1" x14ac:dyDescent="0.3">
      <c r="C917" s="54"/>
    </row>
    <row r="918" spans="3:3" s="12" customFormat="1" x14ac:dyDescent="0.3">
      <c r="C918" s="54"/>
    </row>
    <row r="919" spans="3:3" s="12" customFormat="1" x14ac:dyDescent="0.3">
      <c r="C919" s="54"/>
    </row>
    <row r="920" spans="3:3" s="12" customFormat="1" x14ac:dyDescent="0.3">
      <c r="C920" s="54"/>
    </row>
    <row r="921" spans="3:3" s="12" customFormat="1" x14ac:dyDescent="0.3">
      <c r="C921" s="54"/>
    </row>
    <row r="922" spans="3:3" s="12" customFormat="1" x14ac:dyDescent="0.3">
      <c r="C922" s="54"/>
    </row>
    <row r="923" spans="3:3" s="12" customFormat="1" x14ac:dyDescent="0.3">
      <c r="C923" s="54"/>
    </row>
    <row r="924" spans="3:3" s="12" customFormat="1" x14ac:dyDescent="0.3">
      <c r="C924" s="54"/>
    </row>
    <row r="925" spans="3:3" s="12" customFormat="1" x14ac:dyDescent="0.3">
      <c r="C925" s="54"/>
    </row>
    <row r="926" spans="3:3" s="12" customFormat="1" x14ac:dyDescent="0.3">
      <c r="C926" s="54"/>
    </row>
    <row r="927" spans="3:3" s="12" customFormat="1" x14ac:dyDescent="0.3">
      <c r="C927" s="54"/>
    </row>
    <row r="928" spans="3:3" s="12" customFormat="1" x14ac:dyDescent="0.3">
      <c r="C928" s="54"/>
    </row>
    <row r="929" spans="3:3" s="12" customFormat="1" x14ac:dyDescent="0.3">
      <c r="C929" s="54"/>
    </row>
    <row r="930" spans="3:3" s="12" customFormat="1" x14ac:dyDescent="0.3">
      <c r="C930" s="54"/>
    </row>
    <row r="931" spans="3:3" s="12" customFormat="1" x14ac:dyDescent="0.3">
      <c r="C931" s="54"/>
    </row>
    <row r="932" spans="3:3" s="12" customFormat="1" x14ac:dyDescent="0.3">
      <c r="C932" s="54"/>
    </row>
    <row r="933" spans="3:3" s="12" customFormat="1" x14ac:dyDescent="0.3">
      <c r="C933" s="54"/>
    </row>
    <row r="934" spans="3:3" s="12" customFormat="1" x14ac:dyDescent="0.3">
      <c r="C934" s="54"/>
    </row>
    <row r="935" spans="3:3" s="12" customFormat="1" x14ac:dyDescent="0.3">
      <c r="C935" s="54"/>
    </row>
    <row r="936" spans="3:3" s="12" customFormat="1" x14ac:dyDescent="0.3">
      <c r="C936" s="54"/>
    </row>
    <row r="937" spans="3:3" s="12" customFormat="1" x14ac:dyDescent="0.3">
      <c r="C937" s="54"/>
    </row>
    <row r="938" spans="3:3" s="12" customFormat="1" x14ac:dyDescent="0.3">
      <c r="C938" s="54"/>
    </row>
    <row r="939" spans="3:3" s="12" customFormat="1" x14ac:dyDescent="0.3">
      <c r="C939" s="54"/>
    </row>
    <row r="940" spans="3:3" s="12" customFormat="1" x14ac:dyDescent="0.3">
      <c r="C940" s="54"/>
    </row>
    <row r="941" spans="3:3" s="12" customFormat="1" x14ac:dyDescent="0.3">
      <c r="C941" s="54"/>
    </row>
    <row r="942" spans="3:3" s="12" customFormat="1" x14ac:dyDescent="0.3">
      <c r="C942" s="54"/>
    </row>
    <row r="943" spans="3:3" s="12" customFormat="1" x14ac:dyDescent="0.3">
      <c r="C943" s="54"/>
    </row>
    <row r="944" spans="3:3" s="12" customFormat="1" x14ac:dyDescent="0.3">
      <c r="C944" s="54"/>
    </row>
    <row r="945" spans="3:3" s="12" customFormat="1" x14ac:dyDescent="0.3">
      <c r="C945" s="54"/>
    </row>
    <row r="946" spans="3:3" s="12" customFormat="1" x14ac:dyDescent="0.3">
      <c r="C946" s="54"/>
    </row>
    <row r="947" spans="3:3" s="12" customFormat="1" x14ac:dyDescent="0.3">
      <c r="C947" s="54"/>
    </row>
    <row r="948" spans="3:3" s="12" customFormat="1" x14ac:dyDescent="0.3">
      <c r="C948" s="54"/>
    </row>
    <row r="949" spans="3:3" s="12" customFormat="1" x14ac:dyDescent="0.3">
      <c r="C949" s="54"/>
    </row>
    <row r="950" spans="3:3" s="12" customFormat="1" x14ac:dyDescent="0.3">
      <c r="C950" s="54"/>
    </row>
    <row r="951" spans="3:3" s="12" customFormat="1" x14ac:dyDescent="0.3">
      <c r="C951" s="54"/>
    </row>
    <row r="952" spans="3:3" s="12" customFormat="1" x14ac:dyDescent="0.3">
      <c r="C952" s="54"/>
    </row>
    <row r="953" spans="3:3" s="12" customFormat="1" x14ac:dyDescent="0.3">
      <c r="C953" s="54"/>
    </row>
    <row r="954" spans="3:3" s="12" customFormat="1" x14ac:dyDescent="0.3">
      <c r="C954" s="54"/>
    </row>
    <row r="955" spans="3:3" s="12" customFormat="1" x14ac:dyDescent="0.3">
      <c r="C955" s="54"/>
    </row>
    <row r="956" spans="3:3" s="12" customFormat="1" x14ac:dyDescent="0.3">
      <c r="C956" s="54"/>
    </row>
    <row r="957" spans="3:3" s="12" customFormat="1" x14ac:dyDescent="0.3">
      <c r="C957" s="54"/>
    </row>
    <row r="958" spans="3:3" s="12" customFormat="1" x14ac:dyDescent="0.3">
      <c r="C958" s="54"/>
    </row>
    <row r="959" spans="3:3" s="12" customFormat="1" x14ac:dyDescent="0.3">
      <c r="C959" s="54"/>
    </row>
    <row r="960" spans="3:3" s="12" customFormat="1" x14ac:dyDescent="0.3">
      <c r="C960" s="54"/>
    </row>
    <row r="961" spans="3:3" s="12" customFormat="1" x14ac:dyDescent="0.3">
      <c r="C961" s="54"/>
    </row>
    <row r="962" spans="3:3" s="12" customFormat="1" x14ac:dyDescent="0.3">
      <c r="C962" s="54"/>
    </row>
    <row r="963" spans="3:3" s="12" customFormat="1" x14ac:dyDescent="0.3">
      <c r="C963" s="54"/>
    </row>
    <row r="964" spans="3:3" s="12" customFormat="1" x14ac:dyDescent="0.3">
      <c r="C964" s="54"/>
    </row>
    <row r="965" spans="3:3" s="12" customFormat="1" x14ac:dyDescent="0.3">
      <c r="C965" s="54"/>
    </row>
    <row r="966" spans="3:3" s="12" customFormat="1" x14ac:dyDescent="0.3">
      <c r="C966" s="54"/>
    </row>
    <row r="967" spans="3:3" s="12" customFormat="1" x14ac:dyDescent="0.3">
      <c r="C967" s="54"/>
    </row>
    <row r="968" spans="3:3" s="12" customFormat="1" x14ac:dyDescent="0.3">
      <c r="C968" s="54"/>
    </row>
    <row r="969" spans="3:3" s="12" customFormat="1" x14ac:dyDescent="0.3">
      <c r="C969" s="54"/>
    </row>
    <row r="970" spans="3:3" s="12" customFormat="1" x14ac:dyDescent="0.3">
      <c r="C970" s="54"/>
    </row>
    <row r="971" spans="3:3" s="12" customFormat="1" x14ac:dyDescent="0.3">
      <c r="C971" s="54"/>
    </row>
    <row r="972" spans="3:3" s="12" customFormat="1" x14ac:dyDescent="0.3">
      <c r="C972" s="54"/>
    </row>
    <row r="973" spans="3:3" s="12" customFormat="1" x14ac:dyDescent="0.3">
      <c r="C973" s="54"/>
    </row>
    <row r="974" spans="3:3" s="12" customFormat="1" x14ac:dyDescent="0.3">
      <c r="C974" s="54"/>
    </row>
    <row r="975" spans="3:3" s="12" customFormat="1" x14ac:dyDescent="0.3">
      <c r="C975" s="54"/>
    </row>
    <row r="976" spans="3:3" s="12" customFormat="1" x14ac:dyDescent="0.3">
      <c r="C976" s="54"/>
    </row>
    <row r="977" spans="3:3" s="12" customFormat="1" x14ac:dyDescent="0.3">
      <c r="C977" s="54"/>
    </row>
    <row r="978" spans="3:3" s="12" customFormat="1" x14ac:dyDescent="0.3">
      <c r="C978" s="54"/>
    </row>
    <row r="979" spans="3:3" s="12" customFormat="1" x14ac:dyDescent="0.3">
      <c r="C979" s="54"/>
    </row>
    <row r="980" spans="3:3" s="12" customFormat="1" x14ac:dyDescent="0.3">
      <c r="C980" s="54"/>
    </row>
    <row r="981" spans="3:3" s="12" customFormat="1" x14ac:dyDescent="0.3">
      <c r="C981" s="54"/>
    </row>
    <row r="982" spans="3:3" s="12" customFormat="1" x14ac:dyDescent="0.3">
      <c r="C982" s="54"/>
    </row>
    <row r="983" spans="3:3" s="12" customFormat="1" x14ac:dyDescent="0.3">
      <c r="C983" s="54"/>
    </row>
    <row r="984" spans="3:3" s="12" customFormat="1" x14ac:dyDescent="0.3">
      <c r="C984" s="54"/>
    </row>
    <row r="985" spans="3:3" s="12" customFormat="1" x14ac:dyDescent="0.3">
      <c r="C985" s="54"/>
    </row>
    <row r="986" spans="3:3" s="12" customFormat="1" x14ac:dyDescent="0.3">
      <c r="C986" s="54"/>
    </row>
    <row r="987" spans="3:3" s="12" customFormat="1" x14ac:dyDescent="0.3">
      <c r="C987" s="54"/>
    </row>
    <row r="988" spans="3:3" s="12" customFormat="1" x14ac:dyDescent="0.3">
      <c r="C988" s="54"/>
    </row>
    <row r="989" spans="3:3" s="12" customFormat="1" x14ac:dyDescent="0.3">
      <c r="C989" s="54"/>
    </row>
    <row r="990" spans="3:3" s="12" customFormat="1" x14ac:dyDescent="0.3">
      <c r="C990" s="54"/>
    </row>
    <row r="991" spans="3:3" s="12" customFormat="1" x14ac:dyDescent="0.3">
      <c r="C991" s="54"/>
    </row>
    <row r="992" spans="3:3" s="12" customFormat="1" x14ac:dyDescent="0.3">
      <c r="C992" s="54"/>
    </row>
    <row r="993" spans="3:3" s="12" customFormat="1" x14ac:dyDescent="0.3">
      <c r="C993" s="54"/>
    </row>
    <row r="994" spans="3:3" s="12" customFormat="1" x14ac:dyDescent="0.3">
      <c r="C994" s="54"/>
    </row>
    <row r="995" spans="3:3" s="12" customFormat="1" x14ac:dyDescent="0.3">
      <c r="C995" s="54"/>
    </row>
    <row r="996" spans="3:3" s="12" customFormat="1" x14ac:dyDescent="0.3">
      <c r="C996" s="54"/>
    </row>
    <row r="997" spans="3:3" s="12" customFormat="1" x14ac:dyDescent="0.3">
      <c r="C997" s="54"/>
    </row>
    <row r="998" spans="3:3" s="12" customFormat="1" x14ac:dyDescent="0.3">
      <c r="C998" s="54"/>
    </row>
    <row r="999" spans="3:3" s="12" customFormat="1" x14ac:dyDescent="0.3">
      <c r="C999" s="54"/>
    </row>
    <row r="1000" spans="3:3" s="12" customFormat="1" x14ac:dyDescent="0.3">
      <c r="C1000" s="54"/>
    </row>
    <row r="1001" spans="3:3" s="12" customFormat="1" x14ac:dyDescent="0.3">
      <c r="C1001" s="54"/>
    </row>
    <row r="1002" spans="3:3" s="12" customFormat="1" x14ac:dyDescent="0.3">
      <c r="C1002" s="54"/>
    </row>
    <row r="1003" spans="3:3" s="12" customFormat="1" x14ac:dyDescent="0.3">
      <c r="C1003" s="54"/>
    </row>
    <row r="1004" spans="3:3" s="12" customFormat="1" x14ac:dyDescent="0.3">
      <c r="C1004" s="54"/>
    </row>
    <row r="1005" spans="3:3" s="12" customFormat="1" x14ac:dyDescent="0.3">
      <c r="C1005" s="54"/>
    </row>
    <row r="1006" spans="3:3" s="12" customFormat="1" x14ac:dyDescent="0.3">
      <c r="C1006" s="54"/>
    </row>
    <row r="1007" spans="3:3" s="12" customFormat="1" x14ac:dyDescent="0.3">
      <c r="C1007" s="54"/>
    </row>
    <row r="1008" spans="3:3" s="12" customFormat="1" x14ac:dyDescent="0.3">
      <c r="C1008" s="54"/>
    </row>
    <row r="1009" spans="3:3" s="12" customFormat="1" x14ac:dyDescent="0.3">
      <c r="C1009" s="54"/>
    </row>
    <row r="1010" spans="3:3" s="12" customFormat="1" x14ac:dyDescent="0.3">
      <c r="C1010" s="54"/>
    </row>
    <row r="1011" spans="3:3" s="12" customFormat="1" x14ac:dyDescent="0.3">
      <c r="C1011" s="54"/>
    </row>
    <row r="1012" spans="3:3" s="12" customFormat="1" x14ac:dyDescent="0.3">
      <c r="C1012" s="54"/>
    </row>
    <row r="1013" spans="3:3" s="12" customFormat="1" x14ac:dyDescent="0.3">
      <c r="C1013" s="54"/>
    </row>
    <row r="1014" spans="3:3" s="12" customFormat="1" x14ac:dyDescent="0.3">
      <c r="C1014" s="54"/>
    </row>
    <row r="1015" spans="3:3" s="12" customFormat="1" x14ac:dyDescent="0.3">
      <c r="C1015" s="54"/>
    </row>
    <row r="1016" spans="3:3" s="12" customFormat="1" x14ac:dyDescent="0.3">
      <c r="C1016" s="54"/>
    </row>
    <row r="1017" spans="3:3" s="12" customFormat="1" x14ac:dyDescent="0.3">
      <c r="C1017" s="54"/>
    </row>
    <row r="1018" spans="3:3" s="12" customFormat="1" x14ac:dyDescent="0.3">
      <c r="C1018" s="54"/>
    </row>
    <row r="1019" spans="3:3" s="12" customFormat="1" x14ac:dyDescent="0.3">
      <c r="C1019" s="54"/>
    </row>
    <row r="1020" spans="3:3" s="12" customFormat="1" x14ac:dyDescent="0.3">
      <c r="C1020" s="54"/>
    </row>
    <row r="1021" spans="3:3" s="12" customFormat="1" x14ac:dyDescent="0.3">
      <c r="C1021" s="54"/>
    </row>
    <row r="1022" spans="3:3" s="12" customFormat="1" x14ac:dyDescent="0.3">
      <c r="C1022" s="54"/>
    </row>
    <row r="1023" spans="3:3" s="12" customFormat="1" x14ac:dyDescent="0.3">
      <c r="C1023" s="54"/>
    </row>
    <row r="1024" spans="3:3" s="12" customFormat="1" x14ac:dyDescent="0.3">
      <c r="C1024" s="54"/>
    </row>
    <row r="1025" spans="3:3" s="12" customFormat="1" x14ac:dyDescent="0.3">
      <c r="C1025" s="54"/>
    </row>
    <row r="1026" spans="3:3" s="12" customFormat="1" x14ac:dyDescent="0.3">
      <c r="C1026" s="54"/>
    </row>
    <row r="1027" spans="3:3" s="12" customFormat="1" x14ac:dyDescent="0.3">
      <c r="C1027" s="54"/>
    </row>
    <row r="1028" spans="3:3" s="12" customFormat="1" x14ac:dyDescent="0.3">
      <c r="C1028" s="54"/>
    </row>
    <row r="1029" spans="3:3" s="12" customFormat="1" x14ac:dyDescent="0.3">
      <c r="C1029" s="54"/>
    </row>
    <row r="1030" spans="3:3" s="12" customFormat="1" x14ac:dyDescent="0.3">
      <c r="C1030" s="54"/>
    </row>
    <row r="1031" spans="3:3" s="12" customFormat="1" x14ac:dyDescent="0.3">
      <c r="C1031" s="54"/>
    </row>
    <row r="1032" spans="3:3" s="12" customFormat="1" x14ac:dyDescent="0.3">
      <c r="C1032" s="54"/>
    </row>
    <row r="1033" spans="3:3" s="12" customFormat="1" x14ac:dyDescent="0.3">
      <c r="C1033" s="54"/>
    </row>
    <row r="1034" spans="3:3" s="12" customFormat="1" x14ac:dyDescent="0.3">
      <c r="C1034" s="54"/>
    </row>
    <row r="1035" spans="3:3" s="12" customFormat="1" x14ac:dyDescent="0.3">
      <c r="C1035" s="54"/>
    </row>
    <row r="1036" spans="3:3" s="12" customFormat="1" x14ac:dyDescent="0.3">
      <c r="C1036" s="54"/>
    </row>
    <row r="1037" spans="3:3" s="12" customFormat="1" x14ac:dyDescent="0.3">
      <c r="C1037" s="54"/>
    </row>
    <row r="1038" spans="3:3" s="12" customFormat="1" x14ac:dyDescent="0.3">
      <c r="C1038" s="54"/>
    </row>
    <row r="1039" spans="3:3" s="12" customFormat="1" x14ac:dyDescent="0.3">
      <c r="C1039" s="54"/>
    </row>
    <row r="1040" spans="3:3" s="12" customFormat="1" x14ac:dyDescent="0.3">
      <c r="C1040" s="54"/>
    </row>
    <row r="1041" spans="3:3" s="12" customFormat="1" x14ac:dyDescent="0.3">
      <c r="C1041" s="54"/>
    </row>
    <row r="1042" spans="3:3" s="12" customFormat="1" x14ac:dyDescent="0.3">
      <c r="C1042" s="54"/>
    </row>
    <row r="1043" spans="3:3" s="12" customFormat="1" x14ac:dyDescent="0.3">
      <c r="C1043" s="54"/>
    </row>
    <row r="1044" spans="3:3" s="12" customFormat="1" x14ac:dyDescent="0.3">
      <c r="C1044" s="54"/>
    </row>
    <row r="1045" spans="3:3" s="12" customFormat="1" x14ac:dyDescent="0.3">
      <c r="C1045" s="54"/>
    </row>
    <row r="1046" spans="3:3" s="12" customFormat="1" x14ac:dyDescent="0.3">
      <c r="C1046" s="54"/>
    </row>
    <row r="1047" spans="3:3" s="12" customFormat="1" x14ac:dyDescent="0.3">
      <c r="C1047" s="54"/>
    </row>
    <row r="1048" spans="3:3" s="12" customFormat="1" x14ac:dyDescent="0.3">
      <c r="C1048" s="54"/>
    </row>
    <row r="1049" spans="3:3" s="12" customFormat="1" x14ac:dyDescent="0.3">
      <c r="C1049" s="54"/>
    </row>
    <row r="1050" spans="3:3" s="12" customFormat="1" x14ac:dyDescent="0.3">
      <c r="C1050" s="54"/>
    </row>
    <row r="1051" spans="3:3" s="12" customFormat="1" x14ac:dyDescent="0.3">
      <c r="C1051" s="54"/>
    </row>
    <row r="1052" spans="3:3" s="12" customFormat="1" x14ac:dyDescent="0.3">
      <c r="C1052" s="54"/>
    </row>
    <row r="1053" spans="3:3" s="12" customFormat="1" x14ac:dyDescent="0.3">
      <c r="C1053" s="54"/>
    </row>
    <row r="1054" spans="3:3" s="12" customFormat="1" x14ac:dyDescent="0.3">
      <c r="C1054" s="54"/>
    </row>
    <row r="1055" spans="3:3" s="12" customFormat="1" x14ac:dyDescent="0.3">
      <c r="C1055" s="54"/>
    </row>
    <row r="1056" spans="3:3" s="12" customFormat="1" x14ac:dyDescent="0.3">
      <c r="C1056" s="54"/>
    </row>
    <row r="1057" spans="3:3" s="12" customFormat="1" x14ac:dyDescent="0.3">
      <c r="C1057" s="54"/>
    </row>
    <row r="1058" spans="3:3" s="12" customFormat="1" x14ac:dyDescent="0.3">
      <c r="C1058" s="54"/>
    </row>
    <row r="1059" spans="3:3" s="12" customFormat="1" x14ac:dyDescent="0.3">
      <c r="C1059" s="54"/>
    </row>
    <row r="1060" spans="3:3" s="12" customFormat="1" x14ac:dyDescent="0.3">
      <c r="C1060" s="54"/>
    </row>
    <row r="1061" spans="3:3" s="12" customFormat="1" x14ac:dyDescent="0.3">
      <c r="C1061" s="54"/>
    </row>
    <row r="1062" spans="3:3" s="12" customFormat="1" x14ac:dyDescent="0.3">
      <c r="C1062" s="54"/>
    </row>
    <row r="1063" spans="3:3" s="12" customFormat="1" x14ac:dyDescent="0.3">
      <c r="C1063" s="54"/>
    </row>
    <row r="1064" spans="3:3" s="12" customFormat="1" x14ac:dyDescent="0.3">
      <c r="C1064" s="54"/>
    </row>
    <row r="1065" spans="3:3" s="12" customFormat="1" x14ac:dyDescent="0.3">
      <c r="C1065" s="54"/>
    </row>
    <row r="1066" spans="3:3" s="12" customFormat="1" x14ac:dyDescent="0.3">
      <c r="C1066" s="54"/>
    </row>
    <row r="1067" spans="3:3" s="12" customFormat="1" x14ac:dyDescent="0.3">
      <c r="C1067" s="54"/>
    </row>
    <row r="1068" spans="3:3" s="12" customFormat="1" x14ac:dyDescent="0.3">
      <c r="C1068" s="54"/>
    </row>
    <row r="1069" spans="3:3" s="12" customFormat="1" x14ac:dyDescent="0.3">
      <c r="C1069" s="54"/>
    </row>
    <row r="1070" spans="3:3" s="12" customFormat="1" x14ac:dyDescent="0.3">
      <c r="C1070" s="54"/>
    </row>
    <row r="1071" spans="3:3" s="12" customFormat="1" x14ac:dyDescent="0.3">
      <c r="C1071" s="54"/>
    </row>
    <row r="1072" spans="3:3" s="12" customFormat="1" x14ac:dyDescent="0.3">
      <c r="C1072" s="54"/>
    </row>
    <row r="1073" spans="3:3" s="12" customFormat="1" x14ac:dyDescent="0.3">
      <c r="C1073" s="54"/>
    </row>
    <row r="1074" spans="3:3" s="12" customFormat="1" x14ac:dyDescent="0.3">
      <c r="C1074" s="54"/>
    </row>
    <row r="1075" spans="3:3" s="12" customFormat="1" x14ac:dyDescent="0.3">
      <c r="C1075" s="54"/>
    </row>
    <row r="1076" spans="3:3" s="12" customFormat="1" x14ac:dyDescent="0.3">
      <c r="C1076" s="54"/>
    </row>
    <row r="1077" spans="3:3" s="12" customFormat="1" x14ac:dyDescent="0.3">
      <c r="C1077" s="54"/>
    </row>
    <row r="1078" spans="3:3" s="12" customFormat="1" x14ac:dyDescent="0.3">
      <c r="C1078" s="54"/>
    </row>
    <row r="1079" spans="3:3" s="12" customFormat="1" x14ac:dyDescent="0.3">
      <c r="C1079" s="54"/>
    </row>
    <row r="1080" spans="3:3" s="12" customFormat="1" x14ac:dyDescent="0.3">
      <c r="C1080" s="54"/>
    </row>
    <row r="1081" spans="3:3" s="12" customFormat="1" x14ac:dyDescent="0.3">
      <c r="C1081" s="54"/>
    </row>
    <row r="1082" spans="3:3" s="12" customFormat="1" x14ac:dyDescent="0.3">
      <c r="C1082" s="54"/>
    </row>
    <row r="1083" spans="3:3" s="12" customFormat="1" x14ac:dyDescent="0.3">
      <c r="C1083" s="54"/>
    </row>
    <row r="1084" spans="3:3" s="12" customFormat="1" x14ac:dyDescent="0.3">
      <c r="C1084" s="54"/>
    </row>
    <row r="1085" spans="3:3" s="12" customFormat="1" x14ac:dyDescent="0.3">
      <c r="C1085" s="54"/>
    </row>
    <row r="1086" spans="3:3" s="12" customFormat="1" x14ac:dyDescent="0.3">
      <c r="C1086" s="54"/>
    </row>
    <row r="1087" spans="3:3" s="12" customFormat="1" x14ac:dyDescent="0.3">
      <c r="C1087" s="54"/>
    </row>
    <row r="1088" spans="3:3" s="12" customFormat="1" x14ac:dyDescent="0.3">
      <c r="C1088" s="54"/>
    </row>
    <row r="1089" spans="3:3" s="12" customFormat="1" x14ac:dyDescent="0.3">
      <c r="C1089" s="54"/>
    </row>
    <row r="1090" spans="3:3" s="12" customFormat="1" x14ac:dyDescent="0.3">
      <c r="C1090" s="54"/>
    </row>
    <row r="1091" spans="3:3" s="12" customFormat="1" x14ac:dyDescent="0.3">
      <c r="C1091" s="54"/>
    </row>
    <row r="1092" spans="3:3" s="12" customFormat="1" x14ac:dyDescent="0.3">
      <c r="C1092" s="54"/>
    </row>
    <row r="1093" spans="3:3" s="12" customFormat="1" x14ac:dyDescent="0.3">
      <c r="C1093" s="54"/>
    </row>
    <row r="1094" spans="3:3" s="12" customFormat="1" x14ac:dyDescent="0.3">
      <c r="C1094" s="54"/>
    </row>
    <row r="1095" spans="3:3" s="12" customFormat="1" x14ac:dyDescent="0.3">
      <c r="C1095" s="54"/>
    </row>
    <row r="1096" spans="3:3" s="12" customFormat="1" x14ac:dyDescent="0.3">
      <c r="C1096" s="54"/>
    </row>
    <row r="1097" spans="3:3" s="12" customFormat="1" x14ac:dyDescent="0.3">
      <c r="C1097" s="54"/>
    </row>
    <row r="1098" spans="3:3" s="12" customFormat="1" x14ac:dyDescent="0.3">
      <c r="C1098" s="54"/>
    </row>
    <row r="1099" spans="3:3" s="12" customFormat="1" x14ac:dyDescent="0.3">
      <c r="C1099" s="54"/>
    </row>
    <row r="1100" spans="3:3" s="12" customFormat="1" x14ac:dyDescent="0.3">
      <c r="C1100" s="54"/>
    </row>
    <row r="1101" spans="3:3" s="12" customFormat="1" x14ac:dyDescent="0.3">
      <c r="C1101" s="54"/>
    </row>
    <row r="1102" spans="3:3" s="12" customFormat="1" x14ac:dyDescent="0.3">
      <c r="C1102" s="54"/>
    </row>
    <row r="1103" spans="3:3" s="12" customFormat="1" x14ac:dyDescent="0.3">
      <c r="C1103" s="54"/>
    </row>
  </sheetData>
  <mergeCells count="6">
    <mergeCell ref="C116:N116"/>
    <mergeCell ref="C11:N11"/>
    <mergeCell ref="C14:N14"/>
    <mergeCell ref="C84:D84"/>
    <mergeCell ref="C12:N12"/>
    <mergeCell ref="C85:D85"/>
  </mergeCells>
  <phoneticPr fontId="28" type="noConversion"/>
  <pageMargins left="0.7" right="0.7" top="0.75" bottom="0.75" header="0.3" footer="0.3"/>
  <pageSetup scale="31" orientation="portrait" horizontalDpi="300" verticalDpi="300" r:id="rId1"/>
  <rowBreaks count="1" manualBreakCount="1">
    <brk id="118" min="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50"/>
  <sheetViews>
    <sheetView view="pageBreakPreview" topLeftCell="A118" zoomScale="70" zoomScaleNormal="55" zoomScaleSheetLayoutView="70" workbookViewId="0">
      <selection activeCell="I86" sqref="I86"/>
    </sheetView>
  </sheetViews>
  <sheetFormatPr baseColWidth="10" defaultColWidth="11.44140625" defaultRowHeight="15.6" x14ac:dyDescent="0.3"/>
  <cols>
    <col min="1" max="1" width="5.109375" style="5" customWidth="1"/>
    <col min="2" max="2" width="24.109375" style="12" customWidth="1"/>
    <col min="3" max="3" width="24.33203125" style="12" customWidth="1"/>
    <col min="4" max="4" width="20.6640625" style="12" customWidth="1"/>
    <col min="5" max="5" width="16.5546875" style="12" bestFit="1" customWidth="1"/>
    <col min="6" max="6" width="24" style="12" customWidth="1"/>
    <col min="7" max="7" width="16.5546875" style="12" bestFit="1" customWidth="1"/>
    <col min="8" max="8" width="11.44140625" style="12" customWidth="1"/>
    <col min="9" max="9" width="12.5546875" style="5" customWidth="1"/>
    <col min="10" max="10" width="18.5546875" style="5" customWidth="1"/>
    <col min="11" max="11" width="24.44140625" style="5" customWidth="1"/>
    <col min="12" max="12" width="16.109375" style="5" customWidth="1"/>
    <col min="13" max="13" width="16.6640625" style="5" customWidth="1"/>
    <col min="14" max="14" width="15.33203125" style="5" customWidth="1"/>
    <col min="15" max="16384" width="11.44140625" style="5"/>
  </cols>
  <sheetData>
    <row r="1" spans="2:11" x14ac:dyDescent="0.3">
      <c r="J1" s="190" t="s">
        <v>72</v>
      </c>
      <c r="K1" s="190"/>
    </row>
    <row r="2" spans="2:11" x14ac:dyDescent="0.3">
      <c r="J2" s="59" t="s">
        <v>73</v>
      </c>
      <c r="K2" s="59" t="s">
        <v>74</v>
      </c>
    </row>
    <row r="3" spans="2:11" ht="17.399999999999999" x14ac:dyDescent="0.3">
      <c r="B3" s="191" t="s">
        <v>177</v>
      </c>
      <c r="C3" s="191"/>
      <c r="D3" s="191"/>
      <c r="E3" s="191"/>
      <c r="F3" s="191"/>
      <c r="G3" s="191"/>
      <c r="H3" s="191"/>
      <c r="J3" s="59" t="s">
        <v>75</v>
      </c>
      <c r="K3" s="59" t="s">
        <v>76</v>
      </c>
    </row>
    <row r="4" spans="2:11" ht="17.399999999999999" x14ac:dyDescent="0.3">
      <c r="B4" s="191" t="s">
        <v>151</v>
      </c>
      <c r="C4" s="191"/>
      <c r="D4" s="191"/>
      <c r="E4" s="191"/>
      <c r="F4" s="191"/>
      <c r="G4" s="191"/>
      <c r="H4" s="191"/>
      <c r="J4" s="59" t="s">
        <v>77</v>
      </c>
      <c r="K4" s="59" t="s">
        <v>78</v>
      </c>
    </row>
    <row r="5" spans="2:11" ht="18.75" customHeight="1" x14ac:dyDescent="0.3">
      <c r="B5" s="195" t="s">
        <v>136</v>
      </c>
      <c r="C5" s="195"/>
      <c r="D5" s="195"/>
      <c r="E5" s="195"/>
      <c r="F5" s="195"/>
      <c r="G5" s="195"/>
      <c r="H5" s="195"/>
      <c r="J5" s="59" t="s">
        <v>79</v>
      </c>
      <c r="K5" s="59" t="s">
        <v>80</v>
      </c>
    </row>
    <row r="6" spans="2:11" ht="16.2" thickBot="1" x14ac:dyDescent="0.35">
      <c r="B6" s="28"/>
      <c r="C6" s="28"/>
      <c r="D6" s="28"/>
      <c r="E6" s="28"/>
      <c r="F6" s="28"/>
      <c r="G6" s="28"/>
      <c r="H6" s="28"/>
    </row>
    <row r="7" spans="2:11" ht="48" customHeight="1" thickTop="1" thickBot="1" x14ac:dyDescent="0.35">
      <c r="B7" s="87" t="s">
        <v>81</v>
      </c>
      <c r="C7" s="68" t="s">
        <v>153</v>
      </c>
      <c r="D7" s="68" t="s">
        <v>154</v>
      </c>
      <c r="E7" s="68" t="s">
        <v>82</v>
      </c>
      <c r="F7" s="82" t="s">
        <v>83</v>
      </c>
      <c r="G7" s="68" t="s">
        <v>84</v>
      </c>
      <c r="H7" s="68" t="s">
        <v>22</v>
      </c>
    </row>
    <row r="8" spans="2:11" ht="16.8" thickTop="1" thickBot="1" x14ac:dyDescent="0.35">
      <c r="B8" s="99" t="s">
        <v>85</v>
      </c>
      <c r="C8" s="100">
        <v>0.51</v>
      </c>
      <c r="D8" s="100">
        <v>2.33</v>
      </c>
      <c r="E8" s="100">
        <v>7.2</v>
      </c>
      <c r="F8" s="100">
        <v>68</v>
      </c>
      <c r="G8" s="100" t="s">
        <v>152</v>
      </c>
      <c r="H8" s="101" t="s">
        <v>138</v>
      </c>
    </row>
    <row r="9" spans="2:11" ht="16.8" thickTop="1" thickBot="1" x14ac:dyDescent="0.35">
      <c r="B9" s="99" t="s">
        <v>86</v>
      </c>
      <c r="C9" s="100">
        <v>0.56999999999999995</v>
      </c>
      <c r="D9" s="100">
        <v>1.98</v>
      </c>
      <c r="E9" s="100">
        <v>7.2</v>
      </c>
      <c r="F9" s="100">
        <v>68</v>
      </c>
      <c r="G9" s="100" t="s">
        <v>54</v>
      </c>
      <c r="H9" s="101" t="s">
        <v>138</v>
      </c>
    </row>
    <row r="10" spans="2:11" ht="16.8" thickTop="1" thickBot="1" x14ac:dyDescent="0.35">
      <c r="B10" s="99" t="s">
        <v>108</v>
      </c>
      <c r="C10" s="100">
        <v>0.35</v>
      </c>
      <c r="D10" s="100">
        <v>1.78</v>
      </c>
      <c r="E10" s="100">
        <v>7.2</v>
      </c>
      <c r="F10" s="100">
        <v>60</v>
      </c>
      <c r="G10" s="100" t="s">
        <v>184</v>
      </c>
      <c r="H10" s="101" t="s">
        <v>138</v>
      </c>
    </row>
    <row r="11" spans="2:11" ht="21" customHeight="1" thickTop="1" thickBot="1" x14ac:dyDescent="0.35">
      <c r="B11" s="99" t="s">
        <v>109</v>
      </c>
      <c r="C11" s="100">
        <v>0.36</v>
      </c>
      <c r="D11" s="100">
        <v>1.87</v>
      </c>
      <c r="E11" s="100">
        <v>7.2</v>
      </c>
      <c r="F11" s="100">
        <v>60</v>
      </c>
      <c r="G11" s="100" t="s">
        <v>184</v>
      </c>
      <c r="H11" s="101" t="s">
        <v>138</v>
      </c>
    </row>
    <row r="12" spans="2:11" ht="16.8" thickTop="1" thickBot="1" x14ac:dyDescent="0.35">
      <c r="B12" s="99" t="s">
        <v>110</v>
      </c>
      <c r="C12" s="100">
        <v>0.52</v>
      </c>
      <c r="D12" s="100">
        <v>2.0299999999999998</v>
      </c>
      <c r="E12" s="100">
        <v>7.1</v>
      </c>
      <c r="F12" s="100">
        <v>62</v>
      </c>
      <c r="G12" s="100" t="s">
        <v>184</v>
      </c>
      <c r="H12" s="101" t="s">
        <v>138</v>
      </c>
    </row>
    <row r="13" spans="2:11" ht="16.8" thickTop="1" thickBot="1" x14ac:dyDescent="0.35">
      <c r="B13" s="99" t="s">
        <v>87</v>
      </c>
      <c r="C13" s="100">
        <v>0.35</v>
      </c>
      <c r="D13" s="100">
        <v>2.08</v>
      </c>
      <c r="E13" s="100">
        <v>7.2</v>
      </c>
      <c r="F13" s="100">
        <v>62</v>
      </c>
      <c r="G13" s="100" t="s">
        <v>54</v>
      </c>
      <c r="H13" s="101" t="s">
        <v>138</v>
      </c>
    </row>
    <row r="14" spans="2:11" ht="16.8" thickTop="1" thickBot="1" x14ac:dyDescent="0.35">
      <c r="B14" s="99" t="s">
        <v>88</v>
      </c>
      <c r="C14" s="100">
        <v>1.1499999999999999</v>
      </c>
      <c r="D14" s="100">
        <v>4.29</v>
      </c>
      <c r="E14" s="100">
        <v>7.7</v>
      </c>
      <c r="F14" s="100">
        <v>204</v>
      </c>
      <c r="G14" s="100" t="s">
        <v>172</v>
      </c>
      <c r="H14" s="101" t="s">
        <v>138</v>
      </c>
    </row>
    <row r="15" spans="2:11" ht="16.8" thickTop="1" thickBot="1" x14ac:dyDescent="0.35">
      <c r="B15" s="99" t="s">
        <v>148</v>
      </c>
      <c r="C15" s="100">
        <v>0.3</v>
      </c>
      <c r="D15" s="100">
        <v>1.84</v>
      </c>
      <c r="E15" s="100">
        <v>7.2</v>
      </c>
      <c r="F15" s="100">
        <v>62</v>
      </c>
      <c r="G15" s="100" t="s">
        <v>54</v>
      </c>
      <c r="H15" s="101" t="s">
        <v>138</v>
      </c>
    </row>
    <row r="16" spans="2:11" ht="16.8" thickTop="1" thickBot="1" x14ac:dyDescent="0.35">
      <c r="B16" s="99" t="s">
        <v>111</v>
      </c>
      <c r="C16" s="100">
        <v>1.33</v>
      </c>
      <c r="D16" s="100">
        <v>0.92</v>
      </c>
      <c r="E16" s="100">
        <v>7.3</v>
      </c>
      <c r="F16" s="100">
        <v>400</v>
      </c>
      <c r="G16" s="100" t="s">
        <v>150</v>
      </c>
      <c r="H16" s="101" t="s">
        <v>138</v>
      </c>
    </row>
    <row r="17" spans="2:8" ht="16.8" thickTop="1" thickBot="1" x14ac:dyDescent="0.35">
      <c r="B17" s="99" t="s">
        <v>89</v>
      </c>
      <c r="C17" s="100">
        <v>0.48</v>
      </c>
      <c r="D17" s="100">
        <v>0.73</v>
      </c>
      <c r="E17" s="100">
        <v>7.1</v>
      </c>
      <c r="F17" s="100">
        <v>374</v>
      </c>
      <c r="G17" s="100" t="s">
        <v>150</v>
      </c>
      <c r="H17" s="101" t="s">
        <v>138</v>
      </c>
    </row>
    <row r="18" spans="2:8" ht="16.8" thickTop="1" thickBot="1" x14ac:dyDescent="0.35">
      <c r="B18" s="99" t="s">
        <v>134</v>
      </c>
      <c r="C18" s="100">
        <v>1.5</v>
      </c>
      <c r="D18" s="100">
        <v>0.9</v>
      </c>
      <c r="E18" s="100">
        <v>7.1</v>
      </c>
      <c r="F18" s="100">
        <v>400</v>
      </c>
      <c r="G18" s="100" t="s">
        <v>150</v>
      </c>
      <c r="H18" s="101" t="s">
        <v>138</v>
      </c>
    </row>
    <row r="19" spans="2:8" ht="16.8" thickTop="1" thickBot="1" x14ac:dyDescent="0.35">
      <c r="B19" s="99" t="s">
        <v>112</v>
      </c>
      <c r="C19" s="100">
        <v>0.47</v>
      </c>
      <c r="D19" s="100">
        <v>0.88</v>
      </c>
      <c r="E19" s="100">
        <v>7.1</v>
      </c>
      <c r="F19" s="100">
        <v>334</v>
      </c>
      <c r="G19" s="100" t="s">
        <v>150</v>
      </c>
      <c r="H19" s="101" t="s">
        <v>138</v>
      </c>
    </row>
    <row r="20" spans="2:8" ht="16.8" thickTop="1" thickBot="1" x14ac:dyDescent="0.35">
      <c r="B20" s="99" t="s">
        <v>90</v>
      </c>
      <c r="C20" s="100">
        <v>1.5</v>
      </c>
      <c r="D20" s="100">
        <v>1</v>
      </c>
      <c r="E20" s="100">
        <v>7.2</v>
      </c>
      <c r="F20" s="100">
        <v>337</v>
      </c>
      <c r="G20" s="100" t="s">
        <v>150</v>
      </c>
      <c r="H20" s="101" t="s">
        <v>138</v>
      </c>
    </row>
    <row r="21" spans="2:8" ht="16.8" thickTop="1" thickBot="1" x14ac:dyDescent="0.35">
      <c r="B21" s="99" t="s">
        <v>171</v>
      </c>
      <c r="C21" s="100">
        <v>0.87</v>
      </c>
      <c r="D21" s="100">
        <v>0.85</v>
      </c>
      <c r="E21" s="100">
        <v>7.3</v>
      </c>
      <c r="F21" s="100">
        <v>340</v>
      </c>
      <c r="G21" s="100" t="s">
        <v>150</v>
      </c>
      <c r="H21" s="101" t="s">
        <v>138</v>
      </c>
    </row>
    <row r="22" spans="2:8" ht="16.8" thickTop="1" thickBot="1" x14ac:dyDescent="0.35">
      <c r="B22" s="99" t="s">
        <v>91</v>
      </c>
      <c r="C22" s="100">
        <v>0.65</v>
      </c>
      <c r="D22" s="100">
        <v>0.61</v>
      </c>
      <c r="E22" s="100">
        <v>7.2</v>
      </c>
      <c r="F22" s="100">
        <v>255</v>
      </c>
      <c r="G22" s="100" t="s">
        <v>150</v>
      </c>
      <c r="H22" s="101" t="s">
        <v>138</v>
      </c>
    </row>
    <row r="23" spans="2:8" ht="16.8" thickTop="1" thickBot="1" x14ac:dyDescent="0.35">
      <c r="B23" s="99" t="s">
        <v>149</v>
      </c>
      <c r="C23" s="100">
        <v>0.6</v>
      </c>
      <c r="D23" s="100">
        <v>0.65</v>
      </c>
      <c r="E23" s="100">
        <v>7.4</v>
      </c>
      <c r="F23" s="100">
        <v>204</v>
      </c>
      <c r="G23" s="100" t="s">
        <v>150</v>
      </c>
      <c r="H23" s="101" t="s">
        <v>138</v>
      </c>
    </row>
    <row r="24" spans="2:8" ht="16.8" thickTop="1" thickBot="1" x14ac:dyDescent="0.35">
      <c r="B24" s="99" t="s">
        <v>170</v>
      </c>
      <c r="C24" s="100">
        <v>0.3</v>
      </c>
      <c r="D24" s="100">
        <v>2.2400000000000002</v>
      </c>
      <c r="E24" s="100">
        <v>7.5</v>
      </c>
      <c r="F24" s="100">
        <v>178</v>
      </c>
      <c r="G24" s="100" t="s">
        <v>172</v>
      </c>
      <c r="H24" s="101" t="s">
        <v>138</v>
      </c>
    </row>
    <row r="25" spans="2:8" ht="16.8" thickTop="1" thickBot="1" x14ac:dyDescent="0.35">
      <c r="B25" s="99" t="s">
        <v>113</v>
      </c>
      <c r="C25" s="100">
        <v>0.56999999999999995</v>
      </c>
      <c r="D25" s="100">
        <v>0.69</v>
      </c>
      <c r="E25" s="100">
        <v>7.4</v>
      </c>
      <c r="F25" s="100">
        <v>255</v>
      </c>
      <c r="G25" s="100" t="s">
        <v>150</v>
      </c>
      <c r="H25" s="101" t="s">
        <v>138</v>
      </c>
    </row>
    <row r="26" spans="2:8" ht="16.8" thickTop="1" thickBot="1" x14ac:dyDescent="0.35">
      <c r="B26" s="99" t="s">
        <v>124</v>
      </c>
      <c r="C26" s="100">
        <v>1.2</v>
      </c>
      <c r="D26" s="100">
        <v>1.32</v>
      </c>
      <c r="E26" s="100">
        <v>7.4</v>
      </c>
      <c r="F26" s="100">
        <v>221</v>
      </c>
      <c r="G26" s="100" t="s">
        <v>150</v>
      </c>
      <c r="H26" s="101" t="s">
        <v>138</v>
      </c>
    </row>
    <row r="27" spans="2:8" ht="16.8" thickTop="1" thickBot="1" x14ac:dyDescent="0.35">
      <c r="B27" s="99" t="s">
        <v>92</v>
      </c>
      <c r="C27" s="100">
        <v>1.3</v>
      </c>
      <c r="D27" s="100">
        <v>0.6</v>
      </c>
      <c r="E27" s="100">
        <v>7.4</v>
      </c>
      <c r="F27" s="100">
        <v>230</v>
      </c>
      <c r="G27" s="100" t="s">
        <v>150</v>
      </c>
      <c r="H27" s="101" t="s">
        <v>138</v>
      </c>
    </row>
    <row r="28" spans="2:8" ht="16.8" thickTop="1" thickBot="1" x14ac:dyDescent="0.35">
      <c r="B28" s="99" t="s">
        <v>85</v>
      </c>
      <c r="C28" s="100">
        <v>0.92</v>
      </c>
      <c r="D28" s="100">
        <v>2.02</v>
      </c>
      <c r="E28" s="100">
        <v>7.3</v>
      </c>
      <c r="F28" s="100">
        <v>68</v>
      </c>
      <c r="G28" s="100" t="s">
        <v>152</v>
      </c>
      <c r="H28" s="175" t="s">
        <v>139</v>
      </c>
    </row>
    <row r="29" spans="2:8" ht="16.8" thickTop="1" thickBot="1" x14ac:dyDescent="0.35">
      <c r="B29" s="99" t="s">
        <v>86</v>
      </c>
      <c r="C29" s="100">
        <v>0.68</v>
      </c>
      <c r="D29" s="100">
        <v>1.61</v>
      </c>
      <c r="E29" s="100">
        <v>7.3</v>
      </c>
      <c r="F29" s="100">
        <v>63</v>
      </c>
      <c r="G29" s="100" t="s">
        <v>54</v>
      </c>
      <c r="H29" s="175" t="s">
        <v>139</v>
      </c>
    </row>
    <row r="30" spans="2:8" ht="16.8" thickTop="1" thickBot="1" x14ac:dyDescent="0.35">
      <c r="B30" s="99" t="s">
        <v>188</v>
      </c>
      <c r="C30" s="100">
        <v>0.63</v>
      </c>
      <c r="D30" s="100">
        <v>2.2000000000000002</v>
      </c>
      <c r="E30" s="100">
        <v>7.1</v>
      </c>
      <c r="F30" s="100">
        <v>62</v>
      </c>
      <c r="G30" s="100" t="s">
        <v>184</v>
      </c>
      <c r="H30" s="175" t="s">
        <v>139</v>
      </c>
    </row>
    <row r="31" spans="2:8" ht="16.8" thickTop="1" thickBot="1" x14ac:dyDescent="0.35">
      <c r="B31" s="99" t="s">
        <v>189</v>
      </c>
      <c r="C31" s="100">
        <v>0.57999999999999996</v>
      </c>
      <c r="D31" s="100">
        <v>1.7</v>
      </c>
      <c r="E31" s="100">
        <v>7.1</v>
      </c>
      <c r="F31" s="100">
        <v>62</v>
      </c>
      <c r="G31" s="100" t="s">
        <v>184</v>
      </c>
      <c r="H31" s="175" t="s">
        <v>139</v>
      </c>
    </row>
    <row r="32" spans="2:8" ht="16.8" thickTop="1" thickBot="1" x14ac:dyDescent="0.35">
      <c r="B32" s="99" t="s">
        <v>190</v>
      </c>
      <c r="C32" s="100">
        <v>0.25</v>
      </c>
      <c r="D32" s="100">
        <v>2.79</v>
      </c>
      <c r="E32" s="100">
        <v>7</v>
      </c>
      <c r="F32" s="100">
        <v>59</v>
      </c>
      <c r="G32" s="100" t="s">
        <v>184</v>
      </c>
      <c r="H32" s="175" t="s">
        <v>139</v>
      </c>
    </row>
    <row r="33" spans="2:8" ht="16.8" thickTop="1" thickBot="1" x14ac:dyDescent="0.35">
      <c r="B33" s="99" t="s">
        <v>87</v>
      </c>
      <c r="C33" s="100">
        <v>0.63</v>
      </c>
      <c r="D33" s="100">
        <v>1.62</v>
      </c>
      <c r="E33" s="100">
        <v>7.2</v>
      </c>
      <c r="F33" s="100">
        <v>56</v>
      </c>
      <c r="G33" s="100" t="s">
        <v>54</v>
      </c>
      <c r="H33" s="175" t="s">
        <v>139</v>
      </c>
    </row>
    <row r="34" spans="2:8" ht="16.8" thickTop="1" thickBot="1" x14ac:dyDescent="0.35">
      <c r="B34" s="99" t="s">
        <v>185</v>
      </c>
      <c r="C34" s="100">
        <v>0.2</v>
      </c>
      <c r="D34" s="100">
        <v>1.1200000000000001</v>
      </c>
      <c r="E34" s="100">
        <v>7.3</v>
      </c>
      <c r="F34" s="100">
        <v>68</v>
      </c>
      <c r="G34" s="100" t="s">
        <v>191</v>
      </c>
      <c r="H34" s="175" t="s">
        <v>139</v>
      </c>
    </row>
    <row r="35" spans="2:8" ht="16.8" thickTop="1" thickBot="1" x14ac:dyDescent="0.35">
      <c r="B35" s="99" t="s">
        <v>88</v>
      </c>
      <c r="C35" s="100">
        <v>1.1100000000000001</v>
      </c>
      <c r="D35" s="100">
        <v>2.97</v>
      </c>
      <c r="E35" s="100">
        <v>7.6</v>
      </c>
      <c r="F35" s="100">
        <v>204</v>
      </c>
      <c r="G35" s="100" t="s">
        <v>172</v>
      </c>
      <c r="H35" s="175" t="s">
        <v>139</v>
      </c>
    </row>
    <row r="36" spans="2:8" ht="16.8" thickTop="1" thickBot="1" x14ac:dyDescent="0.35">
      <c r="B36" s="99" t="s">
        <v>192</v>
      </c>
      <c r="C36" s="100">
        <v>0.65</v>
      </c>
      <c r="D36" s="100">
        <v>1.64</v>
      </c>
      <c r="E36" s="100">
        <v>7.3</v>
      </c>
      <c r="F36" s="100">
        <v>68</v>
      </c>
      <c r="G36" s="100" t="s">
        <v>54</v>
      </c>
      <c r="H36" s="175" t="s">
        <v>139</v>
      </c>
    </row>
    <row r="37" spans="2:8" ht="16.8" thickTop="1" thickBot="1" x14ac:dyDescent="0.35">
      <c r="B37" s="99" t="s">
        <v>193</v>
      </c>
      <c r="C37" s="100">
        <v>1.24</v>
      </c>
      <c r="D37" s="100">
        <v>1.8</v>
      </c>
      <c r="E37" s="100">
        <v>7.3</v>
      </c>
      <c r="F37" s="100">
        <v>391</v>
      </c>
      <c r="G37" s="100" t="s">
        <v>150</v>
      </c>
      <c r="H37" s="175" t="s">
        <v>139</v>
      </c>
    </row>
    <row r="38" spans="2:8" ht="16.8" thickTop="1" thickBot="1" x14ac:dyDescent="0.35">
      <c r="B38" s="99" t="s">
        <v>89</v>
      </c>
      <c r="C38" s="100">
        <v>0.64</v>
      </c>
      <c r="D38" s="100">
        <v>0.68</v>
      </c>
      <c r="E38" s="100">
        <v>7.2</v>
      </c>
      <c r="F38" s="100">
        <v>335</v>
      </c>
      <c r="G38" s="100" t="s">
        <v>150</v>
      </c>
      <c r="H38" s="175" t="s">
        <v>139</v>
      </c>
    </row>
    <row r="39" spans="2:8" ht="16.8" thickTop="1" thickBot="1" x14ac:dyDescent="0.35">
      <c r="B39" s="99" t="s">
        <v>134</v>
      </c>
      <c r="C39" s="100">
        <v>1.5</v>
      </c>
      <c r="D39" s="100">
        <v>0.64</v>
      </c>
      <c r="E39" s="100">
        <v>7.2</v>
      </c>
      <c r="F39" s="100">
        <v>382</v>
      </c>
      <c r="G39" s="100" t="s">
        <v>150</v>
      </c>
      <c r="H39" s="175" t="s">
        <v>139</v>
      </c>
    </row>
    <row r="40" spans="2:8" ht="16.8" thickTop="1" thickBot="1" x14ac:dyDescent="0.35">
      <c r="B40" s="99" t="s">
        <v>194</v>
      </c>
      <c r="C40" s="100">
        <v>0.3</v>
      </c>
      <c r="D40" s="100">
        <v>0.6</v>
      </c>
      <c r="E40" s="100">
        <v>7.2</v>
      </c>
      <c r="F40" s="100">
        <v>348</v>
      </c>
      <c r="G40" s="100" t="s">
        <v>150</v>
      </c>
      <c r="H40" s="175" t="s">
        <v>139</v>
      </c>
    </row>
    <row r="41" spans="2:8" ht="16.8" thickTop="1" thickBot="1" x14ac:dyDescent="0.35">
      <c r="B41" s="99" t="s">
        <v>195</v>
      </c>
      <c r="C41" s="100">
        <v>1.37</v>
      </c>
      <c r="D41" s="100">
        <v>3.27</v>
      </c>
      <c r="E41" s="100">
        <v>7.2</v>
      </c>
      <c r="F41" s="100">
        <v>335</v>
      </c>
      <c r="G41" s="100" t="s">
        <v>150</v>
      </c>
      <c r="H41" s="175" t="s">
        <v>139</v>
      </c>
    </row>
    <row r="42" spans="2:8" ht="16.8" thickTop="1" thickBot="1" x14ac:dyDescent="0.35">
      <c r="B42" s="99" t="s">
        <v>196</v>
      </c>
      <c r="C42" s="100">
        <v>1</v>
      </c>
      <c r="D42" s="100">
        <v>0.71</v>
      </c>
      <c r="E42" s="100">
        <v>7.5</v>
      </c>
      <c r="F42" s="100">
        <v>331</v>
      </c>
      <c r="G42" s="100" t="s">
        <v>150</v>
      </c>
      <c r="H42" s="175" t="s">
        <v>139</v>
      </c>
    </row>
    <row r="43" spans="2:8" ht="16.8" thickTop="1" thickBot="1" x14ac:dyDescent="0.35">
      <c r="B43" s="99" t="s">
        <v>91</v>
      </c>
      <c r="C43" s="100">
        <v>0.7</v>
      </c>
      <c r="D43" s="100">
        <v>0.7</v>
      </c>
      <c r="E43" s="100">
        <v>7.2</v>
      </c>
      <c r="F43" s="100">
        <v>263</v>
      </c>
      <c r="G43" s="100" t="s">
        <v>150</v>
      </c>
      <c r="H43" s="175" t="s">
        <v>139</v>
      </c>
    </row>
    <row r="44" spans="2:8" ht="16.8" thickTop="1" thickBot="1" x14ac:dyDescent="0.35">
      <c r="B44" s="99" t="s">
        <v>197</v>
      </c>
      <c r="C44" s="100">
        <v>0.6</v>
      </c>
      <c r="D44" s="100">
        <v>0.4</v>
      </c>
      <c r="E44" s="100">
        <v>7</v>
      </c>
      <c r="F44" s="100">
        <v>255</v>
      </c>
      <c r="G44" s="100" t="s">
        <v>150</v>
      </c>
      <c r="H44" s="175" t="s">
        <v>139</v>
      </c>
    </row>
    <row r="45" spans="2:8" ht="16.8" thickTop="1" thickBot="1" x14ac:dyDescent="0.35">
      <c r="B45" s="99" t="s">
        <v>170</v>
      </c>
      <c r="C45" s="100">
        <v>0.25</v>
      </c>
      <c r="D45" s="100">
        <v>1.74</v>
      </c>
      <c r="E45" s="100">
        <v>7.6</v>
      </c>
      <c r="F45" s="100">
        <v>246</v>
      </c>
      <c r="G45" s="100" t="s">
        <v>150</v>
      </c>
      <c r="H45" s="175" t="s">
        <v>139</v>
      </c>
    </row>
    <row r="46" spans="2:8" ht="16.8" thickTop="1" thickBot="1" x14ac:dyDescent="0.35">
      <c r="B46" s="99" t="s">
        <v>198</v>
      </c>
      <c r="C46" s="100">
        <v>1.29</v>
      </c>
      <c r="D46" s="100">
        <v>0.62</v>
      </c>
      <c r="E46" s="100">
        <v>7.4</v>
      </c>
      <c r="F46" s="100">
        <v>238</v>
      </c>
      <c r="G46" s="100" t="s">
        <v>150</v>
      </c>
      <c r="H46" s="175" t="s">
        <v>139</v>
      </c>
    </row>
    <row r="47" spans="2:8" ht="16.8" thickTop="1" thickBot="1" x14ac:dyDescent="0.35">
      <c r="B47" s="99" t="s">
        <v>187</v>
      </c>
      <c r="C47" s="100">
        <v>0.87</v>
      </c>
      <c r="D47" s="100">
        <v>0.74</v>
      </c>
      <c r="E47" s="100">
        <v>7.5</v>
      </c>
      <c r="F47" s="100">
        <v>195</v>
      </c>
      <c r="G47" s="100" t="s">
        <v>150</v>
      </c>
      <c r="H47" s="175" t="s">
        <v>139</v>
      </c>
    </row>
    <row r="48" spans="2:8" ht="16.8" thickTop="1" thickBot="1" x14ac:dyDescent="0.35">
      <c r="B48" s="99" t="s">
        <v>92</v>
      </c>
      <c r="C48" s="100">
        <v>0.95</v>
      </c>
      <c r="D48" s="100">
        <v>0.57999999999999996</v>
      </c>
      <c r="E48" s="100">
        <v>7.4</v>
      </c>
      <c r="F48" s="100">
        <v>221</v>
      </c>
      <c r="G48" s="100" t="s">
        <v>150</v>
      </c>
      <c r="H48" s="175" t="s">
        <v>139</v>
      </c>
    </row>
    <row r="49" spans="2:8" ht="16.8" thickTop="1" thickBot="1" x14ac:dyDescent="0.35">
      <c r="B49" s="99" t="s">
        <v>186</v>
      </c>
      <c r="C49" s="100">
        <v>0.7</v>
      </c>
      <c r="D49" s="100">
        <v>2.6</v>
      </c>
      <c r="E49" s="100">
        <v>7.2</v>
      </c>
      <c r="F49" s="100">
        <v>59</v>
      </c>
      <c r="G49" s="100" t="s">
        <v>150</v>
      </c>
      <c r="H49" s="175" t="s">
        <v>139</v>
      </c>
    </row>
    <row r="50" spans="2:8" ht="16.8" thickTop="1" thickBot="1" x14ac:dyDescent="0.35">
      <c r="B50" s="99" t="s">
        <v>85</v>
      </c>
      <c r="C50" s="100">
        <v>0.94</v>
      </c>
      <c r="D50" s="100">
        <v>2.11</v>
      </c>
      <c r="E50" s="100">
        <v>7.2</v>
      </c>
      <c r="F50" s="100">
        <v>68</v>
      </c>
      <c r="G50" s="100" t="s">
        <v>152</v>
      </c>
      <c r="H50" s="175" t="s">
        <v>140</v>
      </c>
    </row>
    <row r="51" spans="2:8" ht="16.8" thickTop="1" thickBot="1" x14ac:dyDescent="0.35">
      <c r="B51" s="99" t="s">
        <v>86</v>
      </c>
      <c r="C51" s="100">
        <v>1.02</v>
      </c>
      <c r="D51" s="100">
        <v>2.0299999999999998</v>
      </c>
      <c r="E51" s="100">
        <v>7.2</v>
      </c>
      <c r="F51" s="100">
        <v>64</v>
      </c>
      <c r="G51" s="100" t="s">
        <v>54</v>
      </c>
      <c r="H51" s="175" t="s">
        <v>140</v>
      </c>
    </row>
    <row r="52" spans="2:8" ht="16.8" thickTop="1" thickBot="1" x14ac:dyDescent="0.35">
      <c r="B52" s="99" t="s">
        <v>188</v>
      </c>
      <c r="C52" s="100">
        <v>0.78</v>
      </c>
      <c r="D52" s="100">
        <v>1.8</v>
      </c>
      <c r="E52" s="100">
        <v>7.2</v>
      </c>
      <c r="F52" s="100">
        <v>68</v>
      </c>
      <c r="G52" s="100" t="s">
        <v>184</v>
      </c>
      <c r="H52" s="175" t="s">
        <v>140</v>
      </c>
    </row>
    <row r="53" spans="2:8" ht="16.8" thickTop="1" thickBot="1" x14ac:dyDescent="0.35">
      <c r="B53" s="99" t="s">
        <v>189</v>
      </c>
      <c r="C53" s="100">
        <v>0.93</v>
      </c>
      <c r="D53" s="100">
        <v>2.2999999999999998</v>
      </c>
      <c r="E53" s="100">
        <v>7.2</v>
      </c>
      <c r="F53" s="100">
        <v>63</v>
      </c>
      <c r="G53" s="100" t="s">
        <v>184</v>
      </c>
      <c r="H53" s="175" t="s">
        <v>140</v>
      </c>
    </row>
    <row r="54" spans="2:8" ht="16.8" thickTop="1" thickBot="1" x14ac:dyDescent="0.35">
      <c r="B54" s="99" t="s">
        <v>190</v>
      </c>
      <c r="C54" s="100">
        <v>0.57999999999999996</v>
      </c>
      <c r="D54" s="100">
        <v>2.2400000000000002</v>
      </c>
      <c r="E54" s="100">
        <v>7.1</v>
      </c>
      <c r="F54" s="100">
        <v>68</v>
      </c>
      <c r="G54" s="100" t="s">
        <v>184</v>
      </c>
      <c r="H54" s="175" t="s">
        <v>140</v>
      </c>
    </row>
    <row r="55" spans="2:8" ht="16.8" thickTop="1" thickBot="1" x14ac:dyDescent="0.35">
      <c r="B55" s="99" t="s">
        <v>87</v>
      </c>
      <c r="C55" s="100">
        <v>0.33</v>
      </c>
      <c r="D55" s="100">
        <v>1.9</v>
      </c>
      <c r="E55" s="100">
        <v>7.1</v>
      </c>
      <c r="F55" s="100">
        <v>63</v>
      </c>
      <c r="G55" s="100" t="s">
        <v>54</v>
      </c>
      <c r="H55" s="175" t="s">
        <v>140</v>
      </c>
    </row>
    <row r="56" spans="2:8" ht="16.8" thickTop="1" thickBot="1" x14ac:dyDescent="0.35">
      <c r="B56" s="99" t="s">
        <v>185</v>
      </c>
      <c r="C56" s="100">
        <v>0.7</v>
      </c>
      <c r="D56" s="100">
        <v>1.62</v>
      </c>
      <c r="E56" s="100">
        <v>7.6</v>
      </c>
      <c r="F56" s="100">
        <v>323</v>
      </c>
      <c r="G56" s="100" t="s">
        <v>191</v>
      </c>
      <c r="H56" s="175" t="s">
        <v>140</v>
      </c>
    </row>
    <row r="57" spans="2:8" ht="16.8" thickTop="1" thickBot="1" x14ac:dyDescent="0.35">
      <c r="B57" s="99" t="s">
        <v>88</v>
      </c>
      <c r="C57" s="100">
        <v>0.77</v>
      </c>
      <c r="D57" s="100">
        <v>3.35</v>
      </c>
      <c r="E57" s="100">
        <v>7.5</v>
      </c>
      <c r="F57" s="100">
        <v>187</v>
      </c>
      <c r="G57" s="100" t="s">
        <v>172</v>
      </c>
      <c r="H57" s="175" t="s">
        <v>140</v>
      </c>
    </row>
    <row r="58" spans="2:8" ht="16.8" thickTop="1" thickBot="1" x14ac:dyDescent="0.35">
      <c r="B58" s="99" t="s">
        <v>192</v>
      </c>
      <c r="C58" s="100">
        <v>0.41</v>
      </c>
      <c r="D58" s="100">
        <v>1.61</v>
      </c>
      <c r="E58" s="100">
        <v>7.1</v>
      </c>
      <c r="F58" s="100">
        <v>68</v>
      </c>
      <c r="G58" s="100" t="s">
        <v>54</v>
      </c>
      <c r="H58" s="175" t="s">
        <v>140</v>
      </c>
    </row>
    <row r="59" spans="2:8" ht="16.8" thickTop="1" thickBot="1" x14ac:dyDescent="0.35">
      <c r="B59" s="99" t="s">
        <v>193</v>
      </c>
      <c r="C59" s="100">
        <v>1.3</v>
      </c>
      <c r="D59" s="100">
        <v>0.74</v>
      </c>
      <c r="E59" s="100">
        <v>7.3</v>
      </c>
      <c r="F59" s="100">
        <v>395</v>
      </c>
      <c r="G59" s="100" t="s">
        <v>150</v>
      </c>
      <c r="H59" s="175" t="s">
        <v>140</v>
      </c>
    </row>
    <row r="60" spans="2:8" ht="16.8" thickTop="1" thickBot="1" x14ac:dyDescent="0.35">
      <c r="B60" s="99" t="s">
        <v>89</v>
      </c>
      <c r="C60" s="100">
        <v>0.28000000000000003</v>
      </c>
      <c r="D60" s="100">
        <v>2.7</v>
      </c>
      <c r="E60" s="100">
        <v>7.1</v>
      </c>
      <c r="F60" s="100">
        <v>335</v>
      </c>
      <c r="G60" s="100" t="s">
        <v>150</v>
      </c>
      <c r="H60" s="175" t="s">
        <v>140</v>
      </c>
    </row>
    <row r="61" spans="2:8" ht="16.8" thickTop="1" thickBot="1" x14ac:dyDescent="0.35">
      <c r="B61" s="99" t="s">
        <v>134</v>
      </c>
      <c r="C61" s="100">
        <v>1.5</v>
      </c>
      <c r="D61" s="100">
        <v>0.91</v>
      </c>
      <c r="E61" s="100">
        <v>7.2</v>
      </c>
      <c r="F61" s="100">
        <v>403</v>
      </c>
      <c r="G61" s="100" t="s">
        <v>150</v>
      </c>
      <c r="H61" s="175" t="s">
        <v>140</v>
      </c>
    </row>
    <row r="62" spans="2:8" ht="16.8" thickTop="1" thickBot="1" x14ac:dyDescent="0.35">
      <c r="B62" s="99" t="s">
        <v>194</v>
      </c>
      <c r="C62" s="100">
        <v>0.4</v>
      </c>
      <c r="D62" s="100">
        <v>0.74</v>
      </c>
      <c r="E62" s="100">
        <v>7.1</v>
      </c>
      <c r="F62" s="100">
        <v>365</v>
      </c>
      <c r="G62" s="100" t="s">
        <v>150</v>
      </c>
      <c r="H62" s="175" t="s">
        <v>140</v>
      </c>
    </row>
    <row r="63" spans="2:8" ht="16.8" thickTop="1" thickBot="1" x14ac:dyDescent="0.35">
      <c r="B63" s="99" t="s">
        <v>90</v>
      </c>
      <c r="C63" s="100">
        <v>1.5</v>
      </c>
      <c r="D63" s="100">
        <v>0.69</v>
      </c>
      <c r="E63" s="100">
        <v>7.1</v>
      </c>
      <c r="F63" s="100">
        <v>340</v>
      </c>
      <c r="G63" s="100" t="s">
        <v>150</v>
      </c>
      <c r="H63" s="175" t="s">
        <v>140</v>
      </c>
    </row>
    <row r="64" spans="2:8" ht="16.8" thickTop="1" thickBot="1" x14ac:dyDescent="0.35">
      <c r="B64" s="99" t="s">
        <v>91</v>
      </c>
      <c r="C64" s="100">
        <v>0.55000000000000004</v>
      </c>
      <c r="D64" s="100">
        <v>0.91</v>
      </c>
      <c r="E64" s="100">
        <v>7.2</v>
      </c>
      <c r="F64" s="100">
        <v>263</v>
      </c>
      <c r="G64" s="100" t="s">
        <v>150</v>
      </c>
      <c r="H64" s="175" t="s">
        <v>140</v>
      </c>
    </row>
    <row r="65" spans="2:13" ht="16.8" thickTop="1" thickBot="1" x14ac:dyDescent="0.35">
      <c r="B65" s="99" t="s">
        <v>197</v>
      </c>
      <c r="C65" s="100">
        <v>0.8</v>
      </c>
      <c r="D65" s="100">
        <v>0.8</v>
      </c>
      <c r="E65" s="100">
        <v>7.2</v>
      </c>
      <c r="F65" s="100">
        <v>272</v>
      </c>
      <c r="G65" s="100" t="s">
        <v>150</v>
      </c>
      <c r="H65" s="175" t="s">
        <v>140</v>
      </c>
    </row>
    <row r="66" spans="2:13" ht="16.8" thickTop="1" thickBot="1" x14ac:dyDescent="0.35">
      <c r="B66" s="99" t="s">
        <v>198</v>
      </c>
      <c r="C66" s="100">
        <v>1.22</v>
      </c>
      <c r="D66" s="100">
        <v>0.74</v>
      </c>
      <c r="E66" s="100">
        <v>7.4</v>
      </c>
      <c r="F66" s="100">
        <v>255</v>
      </c>
      <c r="G66" s="100" t="s">
        <v>150</v>
      </c>
      <c r="H66" s="175" t="s">
        <v>140</v>
      </c>
    </row>
    <row r="67" spans="2:13" ht="16.8" thickTop="1" thickBot="1" x14ac:dyDescent="0.35">
      <c r="B67" s="99" t="s">
        <v>187</v>
      </c>
      <c r="C67" s="100">
        <v>0.32</v>
      </c>
      <c r="D67" s="100">
        <v>0.88</v>
      </c>
      <c r="E67" s="100">
        <v>7.3</v>
      </c>
      <c r="F67" s="100">
        <v>212</v>
      </c>
      <c r="G67" s="100" t="s">
        <v>150</v>
      </c>
      <c r="H67" s="175" t="s">
        <v>140</v>
      </c>
    </row>
    <row r="68" spans="2:13" ht="16.8" thickTop="1" thickBot="1" x14ac:dyDescent="0.35">
      <c r="B68" s="99" t="s">
        <v>92</v>
      </c>
      <c r="C68" s="100">
        <v>0.4</v>
      </c>
      <c r="D68" s="100">
        <v>0.5</v>
      </c>
      <c r="E68" s="100">
        <v>7.4</v>
      </c>
      <c r="F68" s="100">
        <v>221</v>
      </c>
      <c r="G68" s="100" t="s">
        <v>150</v>
      </c>
      <c r="H68" s="175" t="s">
        <v>140</v>
      </c>
    </row>
    <row r="69" spans="2:13" ht="16.8" thickTop="1" thickBot="1" x14ac:dyDescent="0.35">
      <c r="B69" s="99" t="s">
        <v>186</v>
      </c>
      <c r="C69" s="100">
        <v>0.35</v>
      </c>
      <c r="D69" s="100">
        <v>1.67</v>
      </c>
      <c r="E69" s="100">
        <v>7.2</v>
      </c>
      <c r="F69" s="100">
        <v>68</v>
      </c>
      <c r="G69" s="100" t="s">
        <v>150</v>
      </c>
      <c r="H69" s="175" t="s">
        <v>140</v>
      </c>
    </row>
    <row r="70" spans="2:13" thickTop="1" thickBot="1" x14ac:dyDescent="0.35">
      <c r="B70" s="5"/>
      <c r="C70" s="5"/>
      <c r="D70" s="5"/>
      <c r="E70" s="5"/>
      <c r="F70" s="5"/>
      <c r="G70" s="5"/>
      <c r="H70" s="5"/>
    </row>
    <row r="71" spans="2:13" ht="16.8" thickTop="1" thickBot="1" x14ac:dyDescent="0.35">
      <c r="B71" s="43"/>
      <c r="C71" s="44"/>
      <c r="D71" s="44"/>
      <c r="E71" s="44"/>
      <c r="F71" s="44"/>
      <c r="G71" s="44"/>
      <c r="H71" s="44"/>
    </row>
    <row r="72" spans="2:13" ht="16.8" thickTop="1" thickBot="1" x14ac:dyDescent="0.35">
      <c r="B72" s="43"/>
      <c r="C72" s="44"/>
      <c r="D72" s="44"/>
      <c r="E72" s="44"/>
      <c r="F72" s="44"/>
      <c r="G72" s="44"/>
      <c r="H72" s="44"/>
    </row>
    <row r="73" spans="2:13" ht="16.5" customHeight="1" thickTop="1" x14ac:dyDescent="0.35">
      <c r="B73" s="5"/>
      <c r="C73" s="5"/>
      <c r="D73" s="5"/>
      <c r="E73" s="5"/>
      <c r="F73" s="5"/>
      <c r="G73" s="5"/>
      <c r="H73" s="5"/>
      <c r="J73" s="182" t="s">
        <v>93</v>
      </c>
      <c r="K73" s="182"/>
      <c r="L73" s="182"/>
      <c r="M73" s="182"/>
    </row>
    <row r="74" spans="2:13" ht="14.4" x14ac:dyDescent="0.3">
      <c r="B74" s="5"/>
      <c r="C74" s="5"/>
      <c r="D74" s="5"/>
      <c r="E74" s="5"/>
      <c r="F74" s="5"/>
      <c r="G74" s="5"/>
      <c r="H74" s="5"/>
    </row>
    <row r="75" spans="2:13" ht="20.399999999999999" x14ac:dyDescent="0.3">
      <c r="B75" s="194" t="s">
        <v>93</v>
      </c>
      <c r="C75" s="194"/>
      <c r="D75" s="194"/>
      <c r="E75" s="194"/>
      <c r="F75" s="58"/>
      <c r="G75" s="58"/>
      <c r="H75" s="58"/>
      <c r="J75" s="97" t="s">
        <v>94</v>
      </c>
      <c r="K75" s="97" t="s">
        <v>138</v>
      </c>
      <c r="L75" s="97" t="s">
        <v>139</v>
      </c>
      <c r="M75" s="97" t="s">
        <v>140</v>
      </c>
    </row>
    <row r="76" spans="2:13" ht="17.25" customHeight="1" thickBot="1" x14ac:dyDescent="0.35">
      <c r="B76" s="5"/>
      <c r="C76" s="5"/>
      <c r="D76" s="5"/>
      <c r="E76" s="5"/>
      <c r="F76" s="5"/>
      <c r="G76" s="5"/>
      <c r="H76" s="5"/>
      <c r="J76" s="92" t="s">
        <v>95</v>
      </c>
      <c r="K76" s="140">
        <v>0.8</v>
      </c>
      <c r="L76" s="141">
        <v>0.8</v>
      </c>
      <c r="M76" s="142">
        <v>0.8</v>
      </c>
    </row>
    <row r="77" spans="2:13" ht="28.5" customHeight="1" thickTop="1" thickBot="1" x14ac:dyDescent="0.35">
      <c r="B77" s="98" t="s">
        <v>94</v>
      </c>
      <c r="C77" s="98" t="s">
        <v>138</v>
      </c>
      <c r="D77" s="98" t="s">
        <v>139</v>
      </c>
      <c r="E77" s="98" t="s">
        <v>140</v>
      </c>
      <c r="F77" s="5"/>
      <c r="G77" s="5"/>
      <c r="H77" s="5"/>
      <c r="J77" s="88" t="s">
        <v>75</v>
      </c>
      <c r="K77" s="143">
        <v>0.51</v>
      </c>
      <c r="L77" s="144">
        <v>0.92</v>
      </c>
      <c r="M77" s="145">
        <v>0.94</v>
      </c>
    </row>
    <row r="78" spans="2:13" ht="17.25" customHeight="1" thickTop="1" thickBot="1" x14ac:dyDescent="0.35">
      <c r="B78" s="102" t="s">
        <v>75</v>
      </c>
      <c r="C78" s="100">
        <v>0.51</v>
      </c>
      <c r="D78" s="100">
        <v>0.92</v>
      </c>
      <c r="E78" s="100">
        <v>0.94</v>
      </c>
      <c r="F78" s="5"/>
      <c r="G78" s="5"/>
      <c r="H78" s="5"/>
      <c r="J78" s="93" t="s">
        <v>96</v>
      </c>
      <c r="K78" s="146">
        <v>0.2</v>
      </c>
      <c r="L78" s="147">
        <v>0.2</v>
      </c>
      <c r="M78" s="148">
        <v>0.2</v>
      </c>
    </row>
    <row r="79" spans="2:13" ht="17.25" customHeight="1" thickTop="1" thickBot="1" x14ac:dyDescent="0.35">
      <c r="B79" s="102" t="s">
        <v>155</v>
      </c>
      <c r="C79" s="100">
        <v>2.33</v>
      </c>
      <c r="D79" s="100">
        <v>2.02</v>
      </c>
      <c r="E79" s="100">
        <v>2.11</v>
      </c>
      <c r="F79" s="5"/>
      <c r="G79" s="5"/>
      <c r="H79" s="5"/>
      <c r="J79" s="94" t="s">
        <v>95</v>
      </c>
      <c r="K79" s="140">
        <v>5</v>
      </c>
      <c r="L79" s="141">
        <v>5</v>
      </c>
      <c r="M79" s="142">
        <v>5</v>
      </c>
    </row>
    <row r="80" spans="2:13" ht="17.25" customHeight="1" thickTop="1" thickBot="1" x14ac:dyDescent="0.35">
      <c r="B80" s="102" t="s">
        <v>97</v>
      </c>
      <c r="C80" s="100">
        <v>7.2</v>
      </c>
      <c r="D80" s="100">
        <v>7.3</v>
      </c>
      <c r="E80" s="100">
        <v>7.2</v>
      </c>
      <c r="F80" s="5"/>
      <c r="G80" s="5"/>
      <c r="H80" s="5"/>
      <c r="J80" s="89" t="s">
        <v>98</v>
      </c>
      <c r="K80" s="149">
        <v>2.33</v>
      </c>
      <c r="L80" s="150">
        <v>2.02</v>
      </c>
      <c r="M80" s="151">
        <v>2.11</v>
      </c>
    </row>
    <row r="81" spans="2:13" ht="17.25" customHeight="1" thickTop="1" thickBot="1" x14ac:dyDescent="0.35">
      <c r="B81" s="102" t="s">
        <v>99</v>
      </c>
      <c r="C81" s="176">
        <v>68</v>
      </c>
      <c r="D81" s="176">
        <v>68</v>
      </c>
      <c r="E81" s="100">
        <v>68</v>
      </c>
      <c r="F81" s="5"/>
      <c r="G81" s="5"/>
      <c r="H81" s="5"/>
      <c r="J81" s="95" t="s">
        <v>96</v>
      </c>
      <c r="K81" s="146">
        <v>0</v>
      </c>
      <c r="L81" s="147">
        <v>0</v>
      </c>
      <c r="M81" s="148">
        <v>0</v>
      </c>
    </row>
    <row r="82" spans="2:13" ht="21" customHeight="1" thickTop="1" thickBot="1" x14ac:dyDescent="0.35">
      <c r="B82" s="5"/>
      <c r="C82" s="5"/>
      <c r="D82" s="5"/>
      <c r="E82" s="5"/>
      <c r="F82" s="5"/>
      <c r="G82" s="5"/>
      <c r="H82" s="5"/>
      <c r="J82" s="104" t="s">
        <v>95</v>
      </c>
      <c r="K82" s="152">
        <v>8.5</v>
      </c>
      <c r="L82" s="153">
        <v>8.5</v>
      </c>
      <c r="M82" s="154">
        <v>8.5</v>
      </c>
    </row>
    <row r="83" spans="2:13" ht="17.25" customHeight="1" thickTop="1" thickBot="1" x14ac:dyDescent="0.35">
      <c r="B83" s="5"/>
      <c r="C83" s="5"/>
      <c r="D83" s="5"/>
      <c r="E83" s="5"/>
      <c r="F83" s="5"/>
      <c r="G83" s="5"/>
      <c r="H83" s="5"/>
      <c r="I83" s="29"/>
      <c r="J83" s="105" t="s">
        <v>97</v>
      </c>
      <c r="K83" s="155">
        <v>7.2</v>
      </c>
      <c r="L83" s="156">
        <v>7.3</v>
      </c>
      <c r="M83" s="157">
        <v>7.2</v>
      </c>
    </row>
    <row r="84" spans="2:13" ht="17.25" customHeight="1" thickTop="1" thickBot="1" x14ac:dyDescent="0.35">
      <c r="B84" s="5"/>
      <c r="C84" s="5"/>
      <c r="D84" s="5"/>
      <c r="E84" s="5"/>
      <c r="F84" s="5"/>
      <c r="G84" s="5"/>
      <c r="H84" s="5"/>
      <c r="I84" s="29"/>
      <c r="J84" s="105" t="s">
        <v>96</v>
      </c>
      <c r="K84" s="158">
        <v>6.5</v>
      </c>
      <c r="L84" s="159">
        <v>6.5</v>
      </c>
      <c r="M84" s="160">
        <v>6.5</v>
      </c>
    </row>
    <row r="85" spans="2:13" ht="17.25" customHeight="1" thickTop="1" thickBot="1" x14ac:dyDescent="0.35">
      <c r="B85" s="5"/>
      <c r="C85" s="5"/>
      <c r="D85" s="5"/>
      <c r="E85" s="5"/>
      <c r="F85" s="5"/>
      <c r="G85" s="5"/>
      <c r="H85" s="5"/>
      <c r="I85" s="29"/>
      <c r="J85" s="91" t="s">
        <v>95</v>
      </c>
      <c r="K85" s="152">
        <v>500</v>
      </c>
      <c r="L85" s="153">
        <v>500</v>
      </c>
      <c r="M85" s="154">
        <v>500</v>
      </c>
    </row>
    <row r="86" spans="2:13" ht="17.25" customHeight="1" thickTop="1" thickBot="1" x14ac:dyDescent="0.35">
      <c r="B86" s="5"/>
      <c r="C86" s="5"/>
      <c r="D86" s="5"/>
      <c r="E86" s="5"/>
      <c r="F86" s="5"/>
      <c r="G86" s="5"/>
      <c r="H86" s="5"/>
      <c r="I86" s="30"/>
      <c r="J86" s="90" t="s">
        <v>100</v>
      </c>
      <c r="K86" s="161">
        <v>68</v>
      </c>
      <c r="L86" s="162">
        <v>68</v>
      </c>
      <c r="M86" s="163">
        <v>68</v>
      </c>
    </row>
    <row r="87" spans="2:13" ht="16.8" thickTop="1" thickBot="1" x14ac:dyDescent="0.35">
      <c r="B87" s="27"/>
      <c r="C87" s="31"/>
      <c r="D87" s="24"/>
      <c r="E87" s="23"/>
      <c r="F87" s="24"/>
      <c r="G87" s="25"/>
      <c r="H87" s="26"/>
      <c r="J87" s="96" t="s">
        <v>96</v>
      </c>
      <c r="K87" s="164">
        <v>50</v>
      </c>
      <c r="L87" s="165">
        <v>50</v>
      </c>
      <c r="M87" s="166">
        <v>50</v>
      </c>
    </row>
    <row r="88" spans="2:13" ht="19.5" customHeight="1" thickTop="1" thickBot="1" x14ac:dyDescent="0.35">
      <c r="B88" s="192" t="s">
        <v>101</v>
      </c>
      <c r="C88" s="193"/>
      <c r="D88" s="193"/>
      <c r="E88" s="193"/>
      <c r="F88" s="57"/>
      <c r="G88" s="57"/>
      <c r="H88" s="57"/>
    </row>
    <row r="89" spans="2:13" ht="16.8" thickTop="1" thickBot="1" x14ac:dyDescent="0.35">
      <c r="B89" s="27"/>
      <c r="C89" s="24"/>
      <c r="D89" s="24"/>
      <c r="E89" s="23"/>
      <c r="F89" s="24"/>
      <c r="G89" s="25"/>
      <c r="H89" s="26"/>
    </row>
    <row r="90" spans="2:13" ht="31.5" customHeight="1" thickTop="1" thickBot="1" x14ac:dyDescent="0.35">
      <c r="B90" s="75" t="s">
        <v>94</v>
      </c>
      <c r="C90" s="75" t="s">
        <v>138</v>
      </c>
      <c r="D90" s="75" t="s">
        <v>139</v>
      </c>
      <c r="E90" s="75" t="s">
        <v>140</v>
      </c>
      <c r="F90" s="5"/>
      <c r="G90" s="5"/>
      <c r="H90" s="5"/>
    </row>
    <row r="91" spans="2:13" ht="16.8" thickTop="1" thickBot="1" x14ac:dyDescent="0.35">
      <c r="B91" s="103" t="s">
        <v>75</v>
      </c>
      <c r="C91" s="103">
        <f>AVERAGE(C8:C27)</f>
        <v>0.74399999999999999</v>
      </c>
      <c r="D91" s="103">
        <f>AVERAGE(C28:C69)</f>
        <v>0.76523809523809527</v>
      </c>
      <c r="E91" s="103">
        <f>AVERAGE(C50:C69)</f>
        <v>0.75400000000000023</v>
      </c>
      <c r="F91" s="32"/>
      <c r="G91" s="5"/>
      <c r="H91" s="5"/>
    </row>
    <row r="92" spans="2:13" ht="16.8" thickTop="1" thickBot="1" x14ac:dyDescent="0.35">
      <c r="B92" s="103" t="s">
        <v>155</v>
      </c>
      <c r="C92" s="103">
        <f>AVERAGE(D8:D27)</f>
        <v>1.4795</v>
      </c>
      <c r="D92" s="103">
        <f>AVERAGE(D28:D69)</f>
        <v>1.4997619047619046</v>
      </c>
      <c r="E92" s="103">
        <f>AVERAGE(D50:D69)</f>
        <v>1.5119999999999998</v>
      </c>
      <c r="F92" s="5"/>
      <c r="G92" s="5"/>
      <c r="H92" s="5"/>
    </row>
    <row r="93" spans="2:13" ht="16.8" thickTop="1" thickBot="1" x14ac:dyDescent="0.35">
      <c r="B93" s="102" t="s">
        <v>97</v>
      </c>
      <c r="C93" s="103">
        <f>AVERAGE(E8:E27)</f>
        <v>7.2700000000000005</v>
      </c>
      <c r="D93" s="103">
        <f>AVERAGE(E28:E69)</f>
        <v>7.2571428571428545</v>
      </c>
      <c r="E93" s="103">
        <f>AVERAGE(E50:E69)</f>
        <v>7.2349999999999994</v>
      </c>
      <c r="F93" s="5"/>
      <c r="G93" s="5"/>
      <c r="H93" s="5"/>
    </row>
    <row r="94" spans="2:13" ht="16.8" thickTop="1" thickBot="1" x14ac:dyDescent="0.35">
      <c r="B94" s="103" t="s">
        <v>99</v>
      </c>
      <c r="C94" s="170">
        <f>AVERAGE(F8:F27)</f>
        <v>208.7</v>
      </c>
      <c r="D94" s="103">
        <f>AVERAGE(F28:F69)</f>
        <v>200.23809523809524</v>
      </c>
      <c r="E94" s="103">
        <f>AVERAGE(F50:F69)</f>
        <v>205.05</v>
      </c>
      <c r="F94" s="5"/>
      <c r="G94" s="5"/>
      <c r="H94" s="5"/>
    </row>
    <row r="95" spans="2:13" ht="15" thickTop="1" x14ac:dyDescent="0.3">
      <c r="B95" s="5"/>
      <c r="C95" s="5"/>
      <c r="D95" s="5"/>
      <c r="E95" s="5"/>
      <c r="F95" s="5"/>
      <c r="G95" s="5"/>
      <c r="H95" s="5"/>
    </row>
    <row r="96" spans="2:13" ht="14.4" x14ac:dyDescent="0.3">
      <c r="B96" s="5"/>
      <c r="C96" s="5"/>
      <c r="D96" s="5"/>
      <c r="E96" s="5"/>
      <c r="F96" s="5"/>
      <c r="G96" s="5"/>
      <c r="H96" s="5"/>
      <c r="J96" s="32"/>
    </row>
    <row r="97" spans="2:8" ht="14.4" x14ac:dyDescent="0.3">
      <c r="B97" s="5"/>
      <c r="C97" s="5"/>
      <c r="D97" s="5"/>
      <c r="E97" s="5"/>
      <c r="F97" s="5"/>
      <c r="G97" s="5"/>
      <c r="H97" s="5"/>
    </row>
    <row r="98" spans="2:8" ht="14.4" x14ac:dyDescent="0.3">
      <c r="B98" s="5"/>
      <c r="C98" s="5"/>
      <c r="D98" s="5"/>
      <c r="E98" s="5"/>
      <c r="F98" s="5"/>
      <c r="G98" s="5"/>
      <c r="H98" s="5"/>
    </row>
    <row r="99" spans="2:8" ht="14.4" x14ac:dyDescent="0.3">
      <c r="B99" s="5"/>
      <c r="C99" s="5"/>
      <c r="D99" s="5"/>
      <c r="E99" s="5"/>
      <c r="F99" s="5"/>
      <c r="G99" s="5"/>
      <c r="H99" s="5"/>
    </row>
    <row r="100" spans="2:8" ht="15" thickBot="1" x14ac:dyDescent="0.35">
      <c r="B100" s="5"/>
      <c r="C100" s="5"/>
      <c r="D100" s="5"/>
      <c r="E100" s="5"/>
      <c r="F100" s="5"/>
      <c r="G100" s="5"/>
      <c r="H100" s="5"/>
    </row>
    <row r="101" spans="2:8" ht="16.8" thickTop="1" thickBot="1" x14ac:dyDescent="0.35">
      <c r="B101" s="5"/>
      <c r="C101" s="5"/>
      <c r="D101" s="5"/>
      <c r="E101" s="5"/>
      <c r="F101" s="24"/>
      <c r="G101" s="25"/>
      <c r="H101" s="26"/>
    </row>
    <row r="102" spans="2:8" ht="16.8" thickTop="1" thickBot="1" x14ac:dyDescent="0.35">
      <c r="B102" s="27"/>
      <c r="C102" s="24"/>
      <c r="D102" s="24"/>
      <c r="E102" s="23"/>
      <c r="F102" s="24"/>
      <c r="G102" s="25"/>
      <c r="H102" s="26"/>
    </row>
    <row r="103" spans="2:8" ht="16.8" thickTop="1" thickBot="1" x14ac:dyDescent="0.35">
      <c r="B103" s="27"/>
      <c r="C103" s="24"/>
      <c r="D103" s="24"/>
      <c r="E103" s="23"/>
      <c r="F103" s="24"/>
      <c r="G103" s="25"/>
      <c r="H103" s="26"/>
    </row>
    <row r="104" spans="2:8" ht="18.75" customHeight="1" thickTop="1" thickBot="1" x14ac:dyDescent="0.35">
      <c r="B104" s="188" t="s">
        <v>102</v>
      </c>
      <c r="C104" s="189"/>
      <c r="D104" s="189"/>
      <c r="E104" s="189"/>
      <c r="F104" s="189"/>
      <c r="G104" s="189"/>
      <c r="H104" s="189"/>
    </row>
    <row r="105" spans="2:8" ht="16.8" thickTop="1" thickBot="1" x14ac:dyDescent="0.35">
      <c r="B105" s="27"/>
      <c r="C105" s="24"/>
      <c r="D105" s="24"/>
      <c r="E105" s="23"/>
      <c r="F105" s="24"/>
      <c r="G105" s="25"/>
      <c r="H105" s="26"/>
    </row>
    <row r="106" spans="2:8" ht="16.8" thickTop="1" thickBot="1" x14ac:dyDescent="0.35">
      <c r="B106" s="27"/>
      <c r="C106" s="24"/>
      <c r="D106" s="24"/>
      <c r="E106" s="23"/>
      <c r="F106" s="24"/>
      <c r="G106" s="25"/>
      <c r="H106" s="26"/>
    </row>
    <row r="107" spans="2:8" ht="16.8" thickTop="1" thickBot="1" x14ac:dyDescent="0.35">
      <c r="B107" s="27"/>
      <c r="C107" s="24"/>
      <c r="D107" s="24"/>
      <c r="E107" s="23"/>
      <c r="F107" s="24"/>
      <c r="G107" s="25"/>
      <c r="H107" s="26"/>
    </row>
    <row r="108" spans="2:8" ht="16.8" thickTop="1" thickBot="1" x14ac:dyDescent="0.35">
      <c r="B108" s="27"/>
      <c r="C108" s="24"/>
      <c r="D108" s="24"/>
      <c r="E108" s="23"/>
      <c r="F108" s="24"/>
      <c r="G108" s="25"/>
      <c r="H108" s="26"/>
    </row>
    <row r="109" spans="2:8" ht="16.8" thickTop="1" thickBot="1" x14ac:dyDescent="0.35">
      <c r="B109" s="27"/>
      <c r="C109" s="24"/>
      <c r="D109" s="24"/>
      <c r="E109" s="23"/>
      <c r="F109" s="24"/>
      <c r="G109" s="25"/>
      <c r="H109" s="26"/>
    </row>
    <row r="110" spans="2:8" ht="16.8" thickTop="1" thickBot="1" x14ac:dyDescent="0.35">
      <c r="B110" s="27"/>
      <c r="C110" s="24"/>
      <c r="D110" s="24"/>
      <c r="E110" s="23"/>
      <c r="F110" s="24"/>
      <c r="G110" s="25"/>
      <c r="H110" s="26"/>
    </row>
    <row r="111" spans="2:8" ht="16.8" thickTop="1" thickBot="1" x14ac:dyDescent="0.35">
      <c r="B111" s="27"/>
      <c r="C111" s="24"/>
      <c r="D111" s="24"/>
      <c r="E111" s="23"/>
      <c r="F111" s="24"/>
      <c r="G111" s="25"/>
      <c r="H111" s="26"/>
    </row>
    <row r="112" spans="2:8" ht="16.8" thickTop="1" thickBot="1" x14ac:dyDescent="0.35">
      <c r="B112" s="27"/>
      <c r="C112" s="24"/>
      <c r="D112" s="24"/>
      <c r="E112" s="23"/>
      <c r="F112" s="24"/>
      <c r="G112" s="25"/>
      <c r="H112" s="26"/>
    </row>
    <row r="113" spans="2:8" ht="16.8" thickTop="1" thickBot="1" x14ac:dyDescent="0.35">
      <c r="B113" s="27"/>
      <c r="C113" s="24"/>
      <c r="D113" s="24"/>
      <c r="E113" s="23"/>
      <c r="F113" s="24"/>
      <c r="G113" s="25"/>
      <c r="H113" s="26"/>
    </row>
    <row r="114" spans="2:8" ht="16.8" thickTop="1" thickBot="1" x14ac:dyDescent="0.35">
      <c r="B114" s="27"/>
      <c r="C114" s="24"/>
      <c r="D114" s="24"/>
      <c r="E114" s="23"/>
      <c r="F114" s="24"/>
      <c r="G114" s="25"/>
      <c r="H114" s="26"/>
    </row>
    <row r="115" spans="2:8" ht="16.8" thickTop="1" thickBot="1" x14ac:dyDescent="0.35">
      <c r="B115" s="27"/>
      <c r="C115" s="24"/>
      <c r="D115" s="24"/>
      <c r="E115" s="23"/>
      <c r="F115" s="24"/>
      <c r="G115" s="25"/>
      <c r="H115" s="26"/>
    </row>
    <row r="116" spans="2:8" ht="16.8" thickTop="1" thickBot="1" x14ac:dyDescent="0.35">
      <c r="B116" s="27"/>
      <c r="C116" s="24"/>
      <c r="D116" s="24"/>
      <c r="E116" s="23"/>
      <c r="F116" s="24"/>
      <c r="G116" s="25"/>
      <c r="H116" s="26"/>
    </row>
    <row r="117" spans="2:8" ht="16.8" thickTop="1" thickBot="1" x14ac:dyDescent="0.35">
      <c r="B117" s="27"/>
      <c r="C117" s="24"/>
      <c r="D117" s="24"/>
      <c r="E117" s="23"/>
      <c r="F117" s="24"/>
      <c r="G117" s="25"/>
      <c r="H117" s="26"/>
    </row>
    <row r="118" spans="2:8" ht="16.8" thickTop="1" thickBot="1" x14ac:dyDescent="0.35">
      <c r="B118" s="27"/>
      <c r="C118" s="24"/>
      <c r="D118" s="24"/>
      <c r="E118" s="23"/>
      <c r="F118" s="24"/>
      <c r="G118" s="25"/>
      <c r="H118" s="26"/>
    </row>
    <row r="119" spans="2:8" ht="16.8" thickTop="1" thickBot="1" x14ac:dyDescent="0.35">
      <c r="B119" s="27"/>
      <c r="C119" s="24"/>
      <c r="D119" s="24"/>
      <c r="E119" s="23"/>
      <c r="F119" s="24"/>
      <c r="G119" s="25"/>
      <c r="H119" s="26"/>
    </row>
    <row r="120" spans="2:8" ht="16.8" thickTop="1" thickBot="1" x14ac:dyDescent="0.35">
      <c r="B120" s="27"/>
      <c r="C120" s="24"/>
      <c r="D120" s="24"/>
      <c r="E120" s="23"/>
      <c r="F120" s="24"/>
      <c r="G120" s="25"/>
      <c r="H120" s="26"/>
    </row>
    <row r="121" spans="2:8" ht="16.8" thickTop="1" thickBot="1" x14ac:dyDescent="0.35">
      <c r="B121" s="27"/>
      <c r="C121" s="24"/>
      <c r="D121" s="24"/>
      <c r="E121" s="23"/>
      <c r="F121" s="24"/>
      <c r="G121" s="25"/>
      <c r="H121" s="26"/>
    </row>
    <row r="122" spans="2:8" ht="16.8" thickTop="1" thickBot="1" x14ac:dyDescent="0.35">
      <c r="B122" s="27"/>
      <c r="C122" s="24"/>
      <c r="D122" s="24"/>
      <c r="E122" s="23"/>
      <c r="F122" s="24"/>
      <c r="G122" s="25"/>
      <c r="H122" s="26"/>
    </row>
    <row r="123" spans="2:8" ht="16.8" thickTop="1" thickBot="1" x14ac:dyDescent="0.35">
      <c r="B123" s="27"/>
      <c r="C123" s="24"/>
      <c r="D123" s="24"/>
      <c r="E123" s="23"/>
      <c r="F123" s="24"/>
      <c r="G123" s="25"/>
      <c r="H123" s="26"/>
    </row>
    <row r="124" spans="2:8" ht="16.8" thickTop="1" thickBot="1" x14ac:dyDescent="0.35">
      <c r="B124" s="27"/>
      <c r="C124" s="24"/>
      <c r="D124" s="24"/>
      <c r="E124" s="23"/>
      <c r="F124" s="24"/>
      <c r="G124" s="25"/>
      <c r="H124" s="26"/>
    </row>
    <row r="125" spans="2:8" ht="16.8" thickTop="1" thickBot="1" x14ac:dyDescent="0.35">
      <c r="B125" s="27"/>
      <c r="C125" s="24"/>
      <c r="D125" s="24"/>
      <c r="E125" s="23"/>
      <c r="F125" s="24"/>
      <c r="G125" s="25"/>
      <c r="H125" s="26"/>
    </row>
    <row r="126" spans="2:8" ht="16.8" thickTop="1" thickBot="1" x14ac:dyDescent="0.35">
      <c r="B126" s="27"/>
      <c r="C126" s="24"/>
      <c r="D126" s="24"/>
      <c r="E126" s="23"/>
      <c r="F126" s="24"/>
      <c r="G126" s="25"/>
      <c r="H126" s="26"/>
    </row>
    <row r="127" spans="2:8" ht="16.8" thickTop="1" thickBot="1" x14ac:dyDescent="0.35">
      <c r="B127" s="27"/>
      <c r="C127" s="24"/>
      <c r="D127" s="24"/>
      <c r="E127" s="23"/>
      <c r="F127" s="24"/>
      <c r="G127" s="25"/>
      <c r="H127" s="26"/>
    </row>
    <row r="128" spans="2:8" ht="16.8" thickTop="1" thickBot="1" x14ac:dyDescent="0.35">
      <c r="B128" s="27"/>
      <c r="C128" s="24"/>
      <c r="D128" s="24"/>
      <c r="E128" s="23"/>
      <c r="F128" s="24"/>
      <c r="G128" s="25"/>
      <c r="H128" s="26"/>
    </row>
    <row r="129" spans="2:8" ht="16.8" thickTop="1" thickBot="1" x14ac:dyDescent="0.35">
      <c r="B129" s="27"/>
      <c r="C129" s="24"/>
      <c r="D129" s="24"/>
      <c r="E129" s="23"/>
      <c r="F129" s="24"/>
      <c r="G129" s="25"/>
      <c r="H129" s="26"/>
    </row>
    <row r="130" spans="2:8" ht="16.8" thickTop="1" thickBot="1" x14ac:dyDescent="0.35">
      <c r="B130" s="27"/>
      <c r="C130" s="24"/>
      <c r="D130" s="24"/>
      <c r="E130" s="23"/>
      <c r="F130" s="24"/>
      <c r="G130" s="25"/>
      <c r="H130" s="26"/>
    </row>
    <row r="131" spans="2:8" ht="16.8" thickTop="1" thickBot="1" x14ac:dyDescent="0.35">
      <c r="B131" s="27"/>
      <c r="C131" s="24"/>
      <c r="D131" s="24"/>
      <c r="E131" s="23"/>
      <c r="F131" s="24"/>
      <c r="G131" s="25"/>
      <c r="H131" s="26"/>
    </row>
    <row r="132" spans="2:8" ht="16.8" thickTop="1" thickBot="1" x14ac:dyDescent="0.35">
      <c r="B132" s="27"/>
      <c r="C132" s="24"/>
      <c r="D132" s="24"/>
      <c r="E132" s="23"/>
      <c r="F132" s="24"/>
      <c r="G132" s="25"/>
      <c r="H132" s="26"/>
    </row>
    <row r="133" spans="2:8" ht="16.8" thickTop="1" thickBot="1" x14ac:dyDescent="0.35">
      <c r="B133" s="27"/>
      <c r="C133" s="24"/>
      <c r="D133" s="24"/>
      <c r="E133" s="23"/>
      <c r="F133" s="24"/>
      <c r="G133" s="25"/>
      <c r="H133" s="26"/>
    </row>
    <row r="134" spans="2:8" ht="16.8" thickTop="1" thickBot="1" x14ac:dyDescent="0.35">
      <c r="B134" s="27"/>
      <c r="C134" s="24"/>
      <c r="D134" s="24"/>
      <c r="E134" s="23"/>
      <c r="F134" s="24"/>
      <c r="G134" s="25"/>
      <c r="H134" s="26"/>
    </row>
    <row r="135" spans="2:8" ht="16.8" thickTop="1" thickBot="1" x14ac:dyDescent="0.35">
      <c r="B135" s="27"/>
      <c r="C135" s="24"/>
      <c r="D135" s="24"/>
      <c r="E135" s="23"/>
      <c r="F135" s="24"/>
      <c r="G135" s="25"/>
      <c r="H135" s="26"/>
    </row>
    <row r="136" spans="2:8" ht="16.8" thickTop="1" thickBot="1" x14ac:dyDescent="0.35">
      <c r="B136" s="27"/>
      <c r="C136" s="24"/>
      <c r="D136" s="24"/>
      <c r="E136" s="23"/>
      <c r="F136" s="24"/>
      <c r="G136" s="25"/>
      <c r="H136" s="26"/>
    </row>
    <row r="137" spans="2:8" ht="16.8" thickTop="1" thickBot="1" x14ac:dyDescent="0.35">
      <c r="B137" s="27"/>
      <c r="C137" s="24"/>
      <c r="D137" s="24"/>
      <c r="E137" s="23"/>
      <c r="F137" s="24"/>
      <c r="G137" s="25"/>
      <c r="H137" s="26"/>
    </row>
    <row r="138" spans="2:8" ht="16.8" thickTop="1" thickBot="1" x14ac:dyDescent="0.35">
      <c r="B138" s="27"/>
      <c r="C138" s="24"/>
      <c r="D138" s="24"/>
      <c r="E138" s="23"/>
      <c r="F138" s="24"/>
      <c r="G138" s="25"/>
      <c r="H138" s="26"/>
    </row>
    <row r="139" spans="2:8" ht="16.8" thickTop="1" thickBot="1" x14ac:dyDescent="0.35">
      <c r="B139" s="27"/>
      <c r="C139" s="24"/>
      <c r="D139" s="24"/>
      <c r="E139" s="23"/>
      <c r="F139" s="24"/>
      <c r="G139" s="25"/>
      <c r="H139" s="26"/>
    </row>
    <row r="140" spans="2:8" ht="16.8" thickTop="1" thickBot="1" x14ac:dyDescent="0.35">
      <c r="B140" s="27"/>
      <c r="C140" s="24"/>
      <c r="D140" s="24"/>
      <c r="E140" s="23"/>
      <c r="F140" s="24"/>
      <c r="G140" s="25"/>
      <c r="H140" s="26"/>
    </row>
    <row r="141" spans="2:8" ht="16.8" thickTop="1" thickBot="1" x14ac:dyDescent="0.35">
      <c r="B141" s="27"/>
      <c r="C141" s="24"/>
      <c r="D141" s="24"/>
      <c r="E141" s="23"/>
      <c r="F141" s="24"/>
      <c r="G141" s="25"/>
      <c r="H141" s="26"/>
    </row>
    <row r="142" spans="2:8" ht="16.8" thickTop="1" thickBot="1" x14ac:dyDescent="0.35">
      <c r="B142" s="27"/>
      <c r="C142" s="24"/>
      <c r="D142" s="24"/>
      <c r="E142" s="23"/>
      <c r="F142" s="24"/>
      <c r="G142" s="25"/>
      <c r="H142" s="26"/>
    </row>
    <row r="143" spans="2:8" ht="16.8" thickTop="1" thickBot="1" x14ac:dyDescent="0.35">
      <c r="B143" s="27"/>
      <c r="C143" s="24"/>
      <c r="D143" s="24"/>
      <c r="E143" s="23"/>
      <c r="F143" s="24"/>
      <c r="G143" s="25"/>
      <c r="H143" s="26"/>
    </row>
    <row r="144" spans="2:8" ht="16.8" thickTop="1" thickBot="1" x14ac:dyDescent="0.35">
      <c r="B144" s="33" t="s">
        <v>103</v>
      </c>
      <c r="C144" s="24"/>
      <c r="D144" s="24"/>
      <c r="E144" s="23"/>
      <c r="F144" s="24"/>
      <c r="G144" s="25"/>
      <c r="H144" s="26"/>
    </row>
    <row r="145" spans="2:8" ht="16.8" thickTop="1" thickBot="1" x14ac:dyDescent="0.35">
      <c r="B145" s="34" t="s">
        <v>104</v>
      </c>
      <c r="C145" s="24"/>
      <c r="D145" s="24"/>
      <c r="E145" s="23"/>
      <c r="F145" s="24"/>
      <c r="G145" s="25"/>
      <c r="H145" s="26"/>
    </row>
    <row r="146" spans="2:8" ht="16.8" thickTop="1" thickBot="1" x14ac:dyDescent="0.35">
      <c r="B146" s="34" t="s">
        <v>105</v>
      </c>
      <c r="C146" s="24"/>
      <c r="D146" s="24"/>
      <c r="E146" s="23"/>
      <c r="F146" s="24"/>
      <c r="G146" s="25"/>
      <c r="H146" s="26"/>
    </row>
    <row r="147" spans="2:8" ht="16.8" thickTop="1" thickBot="1" x14ac:dyDescent="0.35">
      <c r="B147" s="27"/>
      <c r="C147" s="24"/>
      <c r="D147" s="24"/>
      <c r="E147" s="23"/>
      <c r="F147" s="24"/>
      <c r="G147" s="25"/>
      <c r="H147" s="26"/>
    </row>
    <row r="148" spans="2:8" ht="16.8" thickTop="1" thickBot="1" x14ac:dyDescent="0.35">
      <c r="B148" s="27"/>
      <c r="C148" s="24"/>
      <c r="D148" s="24"/>
      <c r="E148" s="23"/>
      <c r="F148" s="24"/>
      <c r="G148" s="25"/>
      <c r="H148" s="26"/>
    </row>
    <row r="149" spans="2:8" ht="16.8" thickTop="1" thickBot="1" x14ac:dyDescent="0.35">
      <c r="B149" s="27"/>
      <c r="C149" s="24"/>
      <c r="D149" s="24"/>
      <c r="E149" s="23"/>
      <c r="F149" s="24"/>
      <c r="G149" s="25"/>
      <c r="H149" s="26"/>
    </row>
    <row r="150" spans="2:8" ht="16.2" thickTop="1" x14ac:dyDescent="0.3"/>
  </sheetData>
  <mergeCells count="8">
    <mergeCell ref="B104:H104"/>
    <mergeCell ref="J1:K1"/>
    <mergeCell ref="B3:H3"/>
    <mergeCell ref="B4:H4"/>
    <mergeCell ref="J73:M73"/>
    <mergeCell ref="B88:E88"/>
    <mergeCell ref="B75:E75"/>
    <mergeCell ref="B5:H5"/>
  </mergeCells>
  <phoneticPr fontId="28" type="noConversion"/>
  <pageMargins left="0.7" right="0.7" top="0.75" bottom="0.75" header="0.3" footer="0.3"/>
  <pageSetup scale="29" orientation="landscape" r:id="rId1"/>
  <rowBreaks count="1" manualBreakCount="1">
    <brk id="98" max="16383" man="1"/>
  </rowBreaks>
  <ignoredErrors>
    <ignoredError sqref="C91:D94 E91:E9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H49"/>
  <sheetViews>
    <sheetView view="pageBreakPreview" topLeftCell="A18" zoomScale="70" zoomScaleNormal="85" zoomScaleSheetLayoutView="70" workbookViewId="0">
      <selection activeCell="I86" sqref="I86"/>
    </sheetView>
  </sheetViews>
  <sheetFormatPr baseColWidth="10" defaultColWidth="11.44140625" defaultRowHeight="15.6" x14ac:dyDescent="0.3"/>
  <cols>
    <col min="1" max="1" width="6.33203125" style="12" customWidth="1"/>
    <col min="2" max="2" width="66.109375" style="12" customWidth="1"/>
    <col min="3" max="3" width="30.44140625" style="12" bestFit="1" customWidth="1"/>
    <col min="4" max="4" width="15.33203125" style="12" customWidth="1"/>
    <col min="5" max="5" width="19.33203125" style="12" customWidth="1"/>
    <col min="6" max="6" width="46" style="12" bestFit="1" customWidth="1"/>
    <col min="7" max="7" width="29.88671875" style="12" customWidth="1"/>
    <col min="8" max="8" width="15" style="12" customWidth="1"/>
    <col min="9" max="9" width="13.6640625" style="12" customWidth="1"/>
    <col min="10" max="13" width="11.44140625" style="12"/>
    <col min="14" max="14" width="15.33203125" style="12" customWidth="1"/>
    <col min="15" max="16384" width="11.44140625" style="12"/>
  </cols>
  <sheetData>
    <row r="3" spans="2:8" ht="20.399999999999999" x14ac:dyDescent="0.35">
      <c r="B3" s="196" t="s">
        <v>178</v>
      </c>
      <c r="C3" s="196"/>
      <c r="D3" s="196"/>
      <c r="E3" s="196"/>
      <c r="F3" s="196"/>
      <c r="G3" s="196"/>
      <c r="H3" s="196"/>
    </row>
    <row r="4" spans="2:8" ht="30" customHeight="1" thickBot="1" x14ac:dyDescent="0.35">
      <c r="B4" s="197" t="s">
        <v>137</v>
      </c>
      <c r="C4" s="197"/>
      <c r="D4" s="197"/>
      <c r="E4" s="197"/>
      <c r="F4" s="197"/>
      <c r="G4" s="197"/>
      <c r="H4" s="197"/>
    </row>
    <row r="5" spans="2:8" ht="45" customHeight="1" thickTop="1" thickBot="1" x14ac:dyDescent="0.35">
      <c r="B5" s="110" t="s">
        <v>48</v>
      </c>
      <c r="C5" s="110" t="s">
        <v>49</v>
      </c>
      <c r="D5" s="110" t="s">
        <v>50</v>
      </c>
      <c r="E5" s="110" t="s">
        <v>51</v>
      </c>
      <c r="F5" s="111" t="s">
        <v>52</v>
      </c>
      <c r="G5" s="110" t="s">
        <v>53</v>
      </c>
      <c r="H5" s="110" t="s">
        <v>22</v>
      </c>
    </row>
    <row r="6" spans="2:8" ht="19.5" customHeight="1" thickTop="1" thickBot="1" x14ac:dyDescent="0.35">
      <c r="B6" s="106" t="s">
        <v>54</v>
      </c>
      <c r="C6" s="112">
        <v>44927</v>
      </c>
      <c r="D6" s="112">
        <v>44957</v>
      </c>
      <c r="E6" s="108">
        <v>8800</v>
      </c>
      <c r="F6" s="107" t="s">
        <v>55</v>
      </c>
      <c r="G6" s="113" t="s">
        <v>56</v>
      </c>
      <c r="H6" s="114" t="s">
        <v>138</v>
      </c>
    </row>
    <row r="7" spans="2:8" ht="19.5" customHeight="1" thickTop="1" thickBot="1" x14ac:dyDescent="0.35">
      <c r="B7" s="106" t="s">
        <v>54</v>
      </c>
      <c r="C7" s="112"/>
      <c r="D7" s="112"/>
      <c r="E7" s="108">
        <v>6</v>
      </c>
      <c r="F7" s="107" t="s">
        <v>57</v>
      </c>
      <c r="G7" s="113" t="s">
        <v>56</v>
      </c>
      <c r="H7" s="114" t="s">
        <v>138</v>
      </c>
    </row>
    <row r="8" spans="2:8" ht="19.5" customHeight="1" thickTop="1" thickBot="1" x14ac:dyDescent="0.35">
      <c r="B8" s="106" t="s">
        <v>54</v>
      </c>
      <c r="C8" s="112"/>
      <c r="D8" s="112"/>
      <c r="E8" s="108" t="s">
        <v>119</v>
      </c>
      <c r="F8" s="107" t="s">
        <v>58</v>
      </c>
      <c r="G8" s="113" t="s">
        <v>56</v>
      </c>
      <c r="H8" s="114" t="s">
        <v>138</v>
      </c>
    </row>
    <row r="9" spans="2:8" ht="19.5" customHeight="1" thickTop="1" thickBot="1" x14ac:dyDescent="0.35">
      <c r="B9" s="106" t="s">
        <v>59</v>
      </c>
      <c r="C9" s="107"/>
      <c r="D9" s="107"/>
      <c r="E9" s="115">
        <v>376</v>
      </c>
      <c r="F9" s="107" t="s">
        <v>60</v>
      </c>
      <c r="G9" s="116" t="s">
        <v>56</v>
      </c>
      <c r="H9" s="114" t="s">
        <v>138</v>
      </c>
    </row>
    <row r="10" spans="2:8" ht="19.8" customHeight="1" thickTop="1" thickBot="1" x14ac:dyDescent="0.35">
      <c r="B10" s="106" t="s">
        <v>61</v>
      </c>
      <c r="C10" s="112"/>
      <c r="D10" s="112"/>
      <c r="E10" s="108">
        <v>200</v>
      </c>
      <c r="F10" s="107" t="s">
        <v>62</v>
      </c>
      <c r="G10" s="116" t="s">
        <v>56</v>
      </c>
      <c r="H10" s="114" t="s">
        <v>138</v>
      </c>
    </row>
    <row r="11" spans="2:8" ht="19.5" customHeight="1" thickTop="1" thickBot="1" x14ac:dyDescent="0.35">
      <c r="B11" s="106" t="s">
        <v>63</v>
      </c>
      <c r="C11" s="112"/>
      <c r="D11" s="112"/>
      <c r="E11" s="108" t="s">
        <v>119</v>
      </c>
      <c r="F11" s="107" t="s">
        <v>62</v>
      </c>
      <c r="G11" s="116" t="s">
        <v>56</v>
      </c>
      <c r="H11" s="114" t="s">
        <v>138</v>
      </c>
    </row>
    <row r="12" spans="2:8" ht="19.5" customHeight="1" thickTop="1" thickBot="1" x14ac:dyDescent="0.35">
      <c r="B12" s="106" t="s">
        <v>64</v>
      </c>
      <c r="C12" s="112"/>
      <c r="D12" s="112"/>
      <c r="E12" s="108">
        <v>200</v>
      </c>
      <c r="F12" s="107" t="s">
        <v>62</v>
      </c>
      <c r="G12" s="116" t="s">
        <v>56</v>
      </c>
      <c r="H12" s="114" t="s">
        <v>138</v>
      </c>
    </row>
    <row r="13" spans="2:8" ht="19.5" customHeight="1" thickTop="1" thickBot="1" x14ac:dyDescent="0.35">
      <c r="B13" s="106" t="s">
        <v>65</v>
      </c>
      <c r="C13" s="112"/>
      <c r="D13" s="112"/>
      <c r="E13" s="108" t="s">
        <v>119</v>
      </c>
      <c r="F13" s="107" t="s">
        <v>62</v>
      </c>
      <c r="G13" s="116" t="s">
        <v>56</v>
      </c>
      <c r="H13" s="114" t="s">
        <v>138</v>
      </c>
    </row>
    <row r="14" spans="2:8" ht="19.5" customHeight="1" thickTop="1" thickBot="1" x14ac:dyDescent="0.35">
      <c r="B14" s="106" t="s">
        <v>54</v>
      </c>
      <c r="C14" s="112">
        <v>44958</v>
      </c>
      <c r="D14" s="112">
        <v>44985</v>
      </c>
      <c r="E14" s="108">
        <v>8800</v>
      </c>
      <c r="F14" s="107" t="s">
        <v>55</v>
      </c>
      <c r="G14" s="113" t="s">
        <v>56</v>
      </c>
      <c r="H14" s="114" t="s">
        <v>139</v>
      </c>
    </row>
    <row r="15" spans="2:8" ht="19.5" customHeight="1" thickTop="1" thickBot="1" x14ac:dyDescent="0.35">
      <c r="B15" s="106" t="s">
        <v>54</v>
      </c>
      <c r="C15" s="112"/>
      <c r="D15" s="112"/>
      <c r="E15" s="108" t="s">
        <v>119</v>
      </c>
      <c r="F15" s="107" t="s">
        <v>57</v>
      </c>
      <c r="G15" s="113" t="s">
        <v>56</v>
      </c>
      <c r="H15" s="114" t="s">
        <v>139</v>
      </c>
    </row>
    <row r="16" spans="2:8" ht="19.5" customHeight="1" thickTop="1" thickBot="1" x14ac:dyDescent="0.35">
      <c r="B16" s="106" t="s">
        <v>54</v>
      </c>
      <c r="C16" s="112"/>
      <c r="D16" s="112"/>
      <c r="E16" s="108">
        <v>5</v>
      </c>
      <c r="F16" s="107" t="s">
        <v>58</v>
      </c>
      <c r="G16" s="113" t="s">
        <v>56</v>
      </c>
      <c r="H16" s="114" t="s">
        <v>139</v>
      </c>
    </row>
    <row r="17" spans="2:8" ht="19.5" customHeight="1" thickTop="1" thickBot="1" x14ac:dyDescent="0.35">
      <c r="B17" s="106" t="s">
        <v>59</v>
      </c>
      <c r="C17" s="107"/>
      <c r="D17" s="107"/>
      <c r="E17" s="115">
        <v>266</v>
      </c>
      <c r="F17" s="107" t="s">
        <v>60</v>
      </c>
      <c r="G17" s="116" t="s">
        <v>56</v>
      </c>
      <c r="H17" s="114" t="s">
        <v>139</v>
      </c>
    </row>
    <row r="18" spans="2:8" ht="19.5" customHeight="1" thickTop="1" thickBot="1" x14ac:dyDescent="0.35">
      <c r="B18" s="106" t="s">
        <v>61</v>
      </c>
      <c r="C18" s="112"/>
      <c r="D18" s="112"/>
      <c r="E18" s="108">
        <v>100</v>
      </c>
      <c r="F18" s="107" t="s">
        <v>62</v>
      </c>
      <c r="G18" s="116" t="s">
        <v>56</v>
      </c>
      <c r="H18" s="114" t="s">
        <v>139</v>
      </c>
    </row>
    <row r="19" spans="2:8" ht="19.5" customHeight="1" thickTop="1" thickBot="1" x14ac:dyDescent="0.35">
      <c r="B19" s="106" t="s">
        <v>63</v>
      </c>
      <c r="C19" s="112"/>
      <c r="D19" s="112"/>
      <c r="E19" s="108">
        <v>100</v>
      </c>
      <c r="F19" s="107" t="s">
        <v>62</v>
      </c>
      <c r="G19" s="116" t="s">
        <v>56</v>
      </c>
      <c r="H19" s="114" t="s">
        <v>139</v>
      </c>
    </row>
    <row r="20" spans="2:8" ht="19.5" customHeight="1" thickTop="1" thickBot="1" x14ac:dyDescent="0.35">
      <c r="B20" s="106" t="s">
        <v>64</v>
      </c>
      <c r="C20" s="112"/>
      <c r="D20" s="112"/>
      <c r="E20" s="108">
        <v>200</v>
      </c>
      <c r="F20" s="107" t="s">
        <v>62</v>
      </c>
      <c r="G20" s="116" t="s">
        <v>56</v>
      </c>
      <c r="H20" s="114" t="s">
        <v>139</v>
      </c>
    </row>
    <row r="21" spans="2:8" ht="19.5" customHeight="1" thickTop="1" thickBot="1" x14ac:dyDescent="0.35">
      <c r="B21" s="106" t="s">
        <v>65</v>
      </c>
      <c r="C21" s="112"/>
      <c r="D21" s="112"/>
      <c r="E21" s="108">
        <v>100</v>
      </c>
      <c r="F21" s="107" t="s">
        <v>62</v>
      </c>
      <c r="G21" s="116" t="s">
        <v>56</v>
      </c>
      <c r="H21" s="114" t="s">
        <v>139</v>
      </c>
    </row>
    <row r="22" spans="2:8" ht="19.5" customHeight="1" thickTop="1" thickBot="1" x14ac:dyDescent="0.35">
      <c r="B22" s="106" t="s">
        <v>54</v>
      </c>
      <c r="C22" s="112" t="s">
        <v>207</v>
      </c>
      <c r="D22" s="112">
        <v>45016</v>
      </c>
      <c r="E22" s="108">
        <v>6600</v>
      </c>
      <c r="F22" s="107" t="s">
        <v>55</v>
      </c>
      <c r="G22" s="113" t="s">
        <v>56</v>
      </c>
      <c r="H22" s="114" t="s">
        <v>140</v>
      </c>
    </row>
    <row r="23" spans="2:8" ht="19.5" customHeight="1" thickTop="1" thickBot="1" x14ac:dyDescent="0.35">
      <c r="B23" s="106" t="s">
        <v>54</v>
      </c>
      <c r="C23" s="112"/>
      <c r="D23" s="112"/>
      <c r="E23" s="108" t="s">
        <v>119</v>
      </c>
      <c r="F23" s="107" t="s">
        <v>57</v>
      </c>
      <c r="G23" s="113" t="s">
        <v>56</v>
      </c>
      <c r="H23" s="114" t="s">
        <v>140</v>
      </c>
    </row>
    <row r="24" spans="2:8" ht="19.5" customHeight="1" thickTop="1" thickBot="1" x14ac:dyDescent="0.35">
      <c r="B24" s="106" t="s">
        <v>54</v>
      </c>
      <c r="C24" s="112"/>
      <c r="D24" s="112"/>
      <c r="E24" s="108" t="s">
        <v>119</v>
      </c>
      <c r="F24" s="107" t="s">
        <v>58</v>
      </c>
      <c r="G24" s="113" t="s">
        <v>56</v>
      </c>
      <c r="H24" s="114" t="s">
        <v>140</v>
      </c>
    </row>
    <row r="25" spans="2:8" ht="19.5" customHeight="1" thickTop="1" thickBot="1" x14ac:dyDescent="0.35">
      <c r="B25" s="106" t="s">
        <v>59</v>
      </c>
      <c r="C25" s="107"/>
      <c r="D25" s="107"/>
      <c r="E25" s="115">
        <v>442</v>
      </c>
      <c r="F25" s="107" t="s">
        <v>60</v>
      </c>
      <c r="G25" s="116" t="s">
        <v>56</v>
      </c>
      <c r="H25" s="114" t="s">
        <v>140</v>
      </c>
    </row>
    <row r="26" spans="2:8" ht="19.5" customHeight="1" thickTop="1" thickBot="1" x14ac:dyDescent="0.35">
      <c r="B26" s="106" t="s">
        <v>61</v>
      </c>
      <c r="C26" s="112"/>
      <c r="D26" s="112"/>
      <c r="E26" s="108">
        <v>130</v>
      </c>
      <c r="F26" s="107" t="s">
        <v>62</v>
      </c>
      <c r="G26" s="116" t="s">
        <v>56</v>
      </c>
      <c r="H26" s="114" t="s">
        <v>140</v>
      </c>
    </row>
    <row r="27" spans="2:8" ht="19.5" customHeight="1" thickTop="1" thickBot="1" x14ac:dyDescent="0.35">
      <c r="B27" s="106" t="s">
        <v>63</v>
      </c>
      <c r="C27" s="112"/>
      <c r="D27" s="112"/>
      <c r="E27" s="108"/>
      <c r="F27" s="107" t="s">
        <v>62</v>
      </c>
      <c r="G27" s="116" t="s">
        <v>56</v>
      </c>
      <c r="H27" s="114" t="s">
        <v>140</v>
      </c>
    </row>
    <row r="28" spans="2:8" ht="19.5" customHeight="1" thickTop="1" thickBot="1" x14ac:dyDescent="0.35">
      <c r="B28" s="106" t="s">
        <v>64</v>
      </c>
      <c r="C28" s="112"/>
      <c r="D28" s="112"/>
      <c r="E28" s="108">
        <v>100</v>
      </c>
      <c r="F28" s="107" t="s">
        <v>62</v>
      </c>
      <c r="G28" s="116" t="s">
        <v>56</v>
      </c>
      <c r="H28" s="114" t="s">
        <v>140</v>
      </c>
    </row>
    <row r="29" spans="2:8" ht="19.5" customHeight="1" thickTop="1" thickBot="1" x14ac:dyDescent="0.35">
      <c r="B29" s="106" t="s">
        <v>65</v>
      </c>
      <c r="C29" s="112"/>
      <c r="D29" s="112"/>
      <c r="E29" s="108">
        <v>100</v>
      </c>
      <c r="F29" s="107" t="s">
        <v>62</v>
      </c>
      <c r="G29" s="116" t="s">
        <v>56</v>
      </c>
      <c r="H29" s="114" t="s">
        <v>140</v>
      </c>
    </row>
    <row r="30" spans="2:8" ht="19.5" customHeight="1" thickTop="1" x14ac:dyDescent="0.3">
      <c r="B30" s="20"/>
      <c r="C30" s="20"/>
      <c r="D30" s="20"/>
      <c r="E30" s="20"/>
      <c r="F30" s="20"/>
      <c r="G30" s="20"/>
      <c r="H30" s="20"/>
    </row>
    <row r="31" spans="2:8" s="5" customFormat="1" ht="21" thickBot="1" x14ac:dyDescent="0.35">
      <c r="B31" s="109" t="s">
        <v>48</v>
      </c>
      <c r="C31" s="109" t="s">
        <v>66</v>
      </c>
      <c r="D31" s="109" t="s">
        <v>138</v>
      </c>
      <c r="E31" s="109" t="s">
        <v>139</v>
      </c>
      <c r="F31" s="109" t="s">
        <v>140</v>
      </c>
    </row>
    <row r="32" spans="2:8" s="5" customFormat="1" ht="18.600000000000001" thickTop="1" thickBot="1" x14ac:dyDescent="0.35">
      <c r="B32" s="106" t="s">
        <v>54</v>
      </c>
      <c r="C32" s="107" t="s">
        <v>67</v>
      </c>
      <c r="D32" s="108">
        <f>E6</f>
        <v>8800</v>
      </c>
      <c r="E32" s="108">
        <f>E14</f>
        <v>8800</v>
      </c>
      <c r="F32" s="136">
        <v>6600</v>
      </c>
    </row>
    <row r="33" spans="2:8" s="5" customFormat="1" ht="23.25" customHeight="1" thickTop="1" thickBot="1" x14ac:dyDescent="0.35">
      <c r="B33" s="106" t="s">
        <v>54</v>
      </c>
      <c r="C33" s="107" t="s">
        <v>68</v>
      </c>
      <c r="D33" s="108">
        <f>E7</f>
        <v>6</v>
      </c>
      <c r="E33" s="108" t="s">
        <v>119</v>
      </c>
      <c r="F33" s="19" t="s">
        <v>119</v>
      </c>
    </row>
    <row r="34" spans="2:8" s="5" customFormat="1" ht="23.25" customHeight="1" thickTop="1" thickBot="1" x14ac:dyDescent="0.35">
      <c r="B34" s="106" t="s">
        <v>54</v>
      </c>
      <c r="C34" s="107" t="s">
        <v>69</v>
      </c>
      <c r="D34" s="108" t="str">
        <f>E8</f>
        <v>-</v>
      </c>
      <c r="E34" s="108">
        <v>50</v>
      </c>
      <c r="F34" s="19" t="s">
        <v>119</v>
      </c>
    </row>
    <row r="35" spans="2:8" s="5" customFormat="1" ht="18.600000000000001" thickTop="1" thickBot="1" x14ac:dyDescent="0.35">
      <c r="B35" s="106" t="s">
        <v>59</v>
      </c>
      <c r="C35" s="107" t="s">
        <v>70</v>
      </c>
      <c r="D35" s="108">
        <f>E9</f>
        <v>376</v>
      </c>
      <c r="E35" s="108">
        <v>266</v>
      </c>
      <c r="F35" s="108">
        <v>442</v>
      </c>
    </row>
    <row r="36" spans="2:8" s="5" customFormat="1" ht="21" customHeight="1" thickTop="1" thickBot="1" x14ac:dyDescent="0.35">
      <c r="B36" s="106" t="s">
        <v>59</v>
      </c>
      <c r="C36" s="107" t="s">
        <v>71</v>
      </c>
      <c r="D36" s="108">
        <f>SUM(E10:E13)</f>
        <v>400</v>
      </c>
      <c r="E36" s="108">
        <f>SUM(E18:E21)</f>
        <v>500</v>
      </c>
      <c r="F36" s="108">
        <v>330</v>
      </c>
    </row>
    <row r="37" spans="2:8" s="5" customFormat="1" ht="22.5" customHeight="1" thickTop="1" x14ac:dyDescent="0.3">
      <c r="B37" s="21"/>
      <c r="C37" s="42"/>
      <c r="D37" s="42"/>
      <c r="E37" s="42"/>
      <c r="F37" s="42"/>
    </row>
    <row r="38" spans="2:8" s="5" customFormat="1" ht="22.5" customHeight="1" x14ac:dyDescent="0.3">
      <c r="B38" s="21"/>
      <c r="C38" s="42"/>
      <c r="D38" s="42"/>
      <c r="E38" s="42"/>
      <c r="F38" s="42"/>
    </row>
    <row r="39" spans="2:8" s="5" customFormat="1" x14ac:dyDescent="0.3">
      <c r="B39" s="14"/>
      <c r="C39" s="42"/>
      <c r="D39" s="42"/>
      <c r="E39" s="42"/>
      <c r="F39" s="42"/>
    </row>
    <row r="40" spans="2:8" s="5" customFormat="1" ht="15" customHeight="1" x14ac:dyDescent="0.3">
      <c r="C40" s="42"/>
      <c r="D40" s="42"/>
      <c r="E40" s="42"/>
      <c r="F40" s="42"/>
    </row>
    <row r="41" spans="2:8" s="5" customFormat="1" ht="15" customHeight="1" x14ac:dyDescent="0.3">
      <c r="C41" s="42"/>
      <c r="D41" s="42"/>
      <c r="E41" s="42"/>
      <c r="F41" s="42"/>
    </row>
    <row r="42" spans="2:8" s="5" customFormat="1" x14ac:dyDescent="0.3">
      <c r="C42" s="42"/>
      <c r="D42" s="42"/>
      <c r="E42" s="42"/>
      <c r="F42" s="42"/>
    </row>
    <row r="43" spans="2:8" s="5" customFormat="1" x14ac:dyDescent="0.3">
      <c r="C43" s="42"/>
      <c r="D43" s="42"/>
      <c r="E43" s="42"/>
      <c r="F43" s="42"/>
    </row>
    <row r="44" spans="2:8" s="5" customFormat="1" x14ac:dyDescent="0.3">
      <c r="C44" s="42"/>
      <c r="D44" s="42"/>
      <c r="E44" s="42"/>
      <c r="F44" s="42"/>
    </row>
    <row r="45" spans="2:8" s="5" customFormat="1" x14ac:dyDescent="0.3">
      <c r="C45" s="42"/>
      <c r="D45" s="42"/>
      <c r="E45" s="42"/>
      <c r="F45" s="42"/>
    </row>
    <row r="46" spans="2:8" s="5" customFormat="1" x14ac:dyDescent="0.3">
      <c r="C46" s="42"/>
      <c r="D46" s="42"/>
      <c r="E46" s="42"/>
      <c r="F46" s="42"/>
    </row>
    <row r="47" spans="2:8" s="5" customFormat="1" ht="15" thickBot="1" x14ac:dyDescent="0.35"/>
    <row r="48" spans="2:8" s="5" customFormat="1" ht="16.8" thickTop="1" thickBot="1" x14ac:dyDescent="0.35">
      <c r="C48" s="22"/>
      <c r="D48" s="22"/>
      <c r="E48" s="23"/>
      <c r="F48" s="24"/>
      <c r="G48" s="25"/>
      <c r="H48" s="26"/>
    </row>
    <row r="49" ht="16.2" thickTop="1" x14ac:dyDescent="0.3"/>
  </sheetData>
  <mergeCells count="2">
    <mergeCell ref="B3:H3"/>
    <mergeCell ref="B4:H4"/>
  </mergeCells>
  <phoneticPr fontId="28" type="noConversion"/>
  <conditionalFormatting sqref="G48 G30">
    <cfRule type="cellIs" dxfId="2" priority="5" operator="lessThanOrEqual">
      <formula>95</formula>
    </cfRule>
  </conditionalFormatting>
  <conditionalFormatting sqref="G9:G13 G17:G21">
    <cfRule type="cellIs" dxfId="1" priority="3" operator="lessThanOrEqual">
      <formula>95</formula>
    </cfRule>
  </conditionalFormatting>
  <conditionalFormatting sqref="G25:G29">
    <cfRule type="cellIs" dxfId="0" priority="1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ignoredErrors>
    <ignoredError sqref="D36:E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8"/>
  <sheetViews>
    <sheetView view="pageBreakPreview" topLeftCell="A3" zoomScale="70" zoomScaleNormal="85" zoomScaleSheetLayoutView="70" workbookViewId="0">
      <selection activeCell="I86" sqref="I86"/>
    </sheetView>
  </sheetViews>
  <sheetFormatPr baseColWidth="10" defaultColWidth="11.44140625" defaultRowHeight="15.6" x14ac:dyDescent="0.3"/>
  <cols>
    <col min="1" max="2" width="6.109375" style="12" customWidth="1"/>
    <col min="3" max="3" width="15.33203125" style="18" bestFit="1" customWidth="1"/>
    <col min="4" max="4" width="15.5546875" style="18" customWidth="1"/>
    <col min="5" max="5" width="14.88671875" style="18" customWidth="1"/>
    <col min="6" max="6" width="14.44140625" style="18" customWidth="1"/>
    <col min="7" max="8" width="12.5546875" style="18" customWidth="1"/>
    <col min="9" max="9" width="14" style="18" customWidth="1"/>
    <col min="10" max="10" width="14.5546875" style="18" customWidth="1"/>
    <col min="11" max="11" width="12.109375" style="18" customWidth="1"/>
    <col min="12" max="12" width="12.5546875" style="18" customWidth="1"/>
    <col min="13" max="13" width="13.109375" style="18" customWidth="1"/>
    <col min="14" max="14" width="15.33203125" style="12" customWidth="1"/>
    <col min="15" max="15" width="5" style="12" customWidth="1"/>
    <col min="16" max="50" width="11.44140625" style="12"/>
    <col min="51" max="16384" width="11.44140625" style="18"/>
  </cols>
  <sheetData>
    <row r="1" spans="3:14" s="12" customFormat="1" x14ac:dyDescent="0.3"/>
    <row r="2" spans="3:14" s="12" customFormat="1" x14ac:dyDescent="0.3">
      <c r="C2" s="41"/>
    </row>
    <row r="3" spans="3:14" s="12" customFormat="1" ht="21" x14ac:dyDescent="0.4">
      <c r="C3" s="198" t="s">
        <v>123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3:14" s="12" customFormat="1" ht="20.399999999999999" x14ac:dyDescent="0.35">
      <c r="C4" s="198" t="s">
        <v>179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3:14" s="12" customFormat="1" ht="12.75" customHeight="1" x14ac:dyDescent="0.3">
      <c r="C5" s="199" t="s">
        <v>135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3:14" s="12" customFormat="1" ht="16.5" customHeight="1" thickBot="1" x14ac:dyDescent="0.35">
      <c r="C6" s="60"/>
      <c r="D6" s="60"/>
      <c r="E6" s="60"/>
      <c r="F6" s="60"/>
      <c r="G6" s="60"/>
      <c r="H6" s="60"/>
      <c r="I6" s="61"/>
      <c r="J6" s="60"/>
      <c r="K6" s="62"/>
      <c r="L6" s="60"/>
      <c r="M6" s="60"/>
      <c r="N6" s="60"/>
    </row>
    <row r="7" spans="3:14" s="12" customFormat="1" ht="24" customHeight="1" thickTop="1" thickBot="1" x14ac:dyDescent="0.35">
      <c r="C7" s="75" t="s">
        <v>138</v>
      </c>
      <c r="D7" s="75" t="s">
        <v>139</v>
      </c>
      <c r="E7" s="75" t="s">
        <v>140</v>
      </c>
      <c r="F7" s="75" t="s">
        <v>47</v>
      </c>
      <c r="K7" s="63"/>
    </row>
    <row r="8" spans="3:14" s="12" customFormat="1" ht="18.600000000000001" thickTop="1" thickBot="1" x14ac:dyDescent="0.35">
      <c r="C8" s="117">
        <v>3280925</v>
      </c>
      <c r="D8" s="117">
        <v>2424586</v>
      </c>
      <c r="E8" s="117">
        <v>2489828</v>
      </c>
      <c r="F8" s="118">
        <f>AVERAGE(C8:E8)</f>
        <v>2731779.6666666665</v>
      </c>
      <c r="H8" s="63"/>
      <c r="M8" s="41"/>
    </row>
    <row r="9" spans="3:14" s="12" customFormat="1" ht="16.2" thickTop="1" x14ac:dyDescent="0.3"/>
    <row r="10" spans="3:14" s="12" customFormat="1" x14ac:dyDescent="0.3"/>
    <row r="11" spans="3:14" s="12" customFormat="1" x14ac:dyDescent="0.3"/>
    <row r="12" spans="3:14" s="12" customFormat="1" x14ac:dyDescent="0.3"/>
    <row r="13" spans="3:14" s="12" customFormat="1" x14ac:dyDescent="0.3"/>
    <row r="14" spans="3:14" s="12" customFormat="1" x14ac:dyDescent="0.3"/>
    <row r="15" spans="3:14" s="12" customFormat="1" x14ac:dyDescent="0.3"/>
    <row r="16" spans="3:14" s="12" customFormat="1" x14ac:dyDescent="0.3"/>
    <row r="17" s="12" customFormat="1" x14ac:dyDescent="0.3"/>
    <row r="18" s="12" customFormat="1" x14ac:dyDescent="0.3"/>
    <row r="19" s="12" customFormat="1" x14ac:dyDescent="0.3"/>
    <row r="20" s="12" customFormat="1" x14ac:dyDescent="0.3"/>
    <row r="21" s="12" customFormat="1" x14ac:dyDescent="0.3"/>
    <row r="22" s="12" customFormat="1" x14ac:dyDescent="0.3"/>
    <row r="23" s="12" customFormat="1" x14ac:dyDescent="0.3"/>
    <row r="24" s="12" customFormat="1" x14ac:dyDescent="0.3"/>
    <row r="25" s="12" customFormat="1" x14ac:dyDescent="0.3"/>
    <row r="26" s="12" customFormat="1" x14ac:dyDescent="0.3"/>
    <row r="27" s="12" customFormat="1" x14ac:dyDescent="0.3"/>
    <row r="28" s="12" customFormat="1" x14ac:dyDescent="0.3"/>
    <row r="29" s="12" customFormat="1" x14ac:dyDescent="0.3"/>
    <row r="30" s="12" customFormat="1" x14ac:dyDescent="0.3"/>
    <row r="31" s="12" customFormat="1" x14ac:dyDescent="0.3"/>
    <row r="32" s="12" customFormat="1" x14ac:dyDescent="0.3"/>
    <row r="33" s="12" customFormat="1" x14ac:dyDescent="0.3"/>
    <row r="34" s="12" customFormat="1" x14ac:dyDescent="0.3"/>
    <row r="35" s="12" customFormat="1" x14ac:dyDescent="0.3"/>
    <row r="36" s="12" customFormat="1" x14ac:dyDescent="0.3"/>
    <row r="37" s="12" customFormat="1" x14ac:dyDescent="0.3"/>
    <row r="38" s="12" customFormat="1" x14ac:dyDescent="0.3"/>
    <row r="39" s="12" customFormat="1" x14ac:dyDescent="0.3"/>
    <row r="40" s="12" customFormat="1" x14ac:dyDescent="0.3"/>
    <row r="41" s="12" customFormat="1" x14ac:dyDescent="0.3"/>
    <row r="42" s="12" customFormat="1" x14ac:dyDescent="0.3"/>
    <row r="43" s="12" customFormat="1" x14ac:dyDescent="0.3"/>
    <row r="44" s="12" customFormat="1" x14ac:dyDescent="0.3"/>
    <row r="45" s="12" customFormat="1" x14ac:dyDescent="0.3"/>
    <row r="46" s="12" customFormat="1" x14ac:dyDescent="0.3"/>
    <row r="47" s="12" customFormat="1" x14ac:dyDescent="0.3"/>
    <row r="48" s="12" customFormat="1" x14ac:dyDescent="0.3"/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  <row r="62" s="12" customFormat="1" x14ac:dyDescent="0.3"/>
    <row r="63" s="12" customFormat="1" x14ac:dyDescent="0.3"/>
    <row r="64" s="12" customFormat="1" x14ac:dyDescent="0.3"/>
    <row r="65" s="12" customFormat="1" x14ac:dyDescent="0.3"/>
    <row r="66" s="12" customFormat="1" x14ac:dyDescent="0.3"/>
    <row r="67" s="12" customForma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="12" customFormat="1" x14ac:dyDescent="0.3"/>
    <row r="114" s="12" customFormat="1" x14ac:dyDescent="0.3"/>
    <row r="115" s="12" customFormat="1" x14ac:dyDescent="0.3"/>
    <row r="116" s="12" customFormat="1" x14ac:dyDescent="0.3"/>
    <row r="117" s="12" customFormat="1" x14ac:dyDescent="0.3"/>
    <row r="118" s="12" customFormat="1" x14ac:dyDescent="0.3"/>
    <row r="119" s="12" customFormat="1" x14ac:dyDescent="0.3"/>
    <row r="120" s="12" customFormat="1" x14ac:dyDescent="0.3"/>
    <row r="121" s="12" customFormat="1" x14ac:dyDescent="0.3"/>
    <row r="122" s="12" customFormat="1" x14ac:dyDescent="0.3"/>
    <row r="123" s="12" customFormat="1" x14ac:dyDescent="0.3"/>
    <row r="124" s="12" customFormat="1" x14ac:dyDescent="0.3"/>
    <row r="125" s="12" customFormat="1" x14ac:dyDescent="0.3"/>
    <row r="126" s="12" customFormat="1" x14ac:dyDescent="0.3"/>
    <row r="127" s="12" customFormat="1" x14ac:dyDescent="0.3"/>
    <row r="128" s="12" customFormat="1" x14ac:dyDescent="0.3"/>
    <row r="129" s="12" customFormat="1" x14ac:dyDescent="0.3"/>
    <row r="130" s="12" customFormat="1" x14ac:dyDescent="0.3"/>
    <row r="131" s="12" customFormat="1" x14ac:dyDescent="0.3"/>
    <row r="132" s="12" customFormat="1" x14ac:dyDescent="0.3"/>
    <row r="133" s="12" customFormat="1" x14ac:dyDescent="0.3"/>
    <row r="134" s="12" customFormat="1" x14ac:dyDescent="0.3"/>
    <row r="135" s="12" customFormat="1" x14ac:dyDescent="0.3"/>
    <row r="136" s="12" customFormat="1" x14ac:dyDescent="0.3"/>
    <row r="137" s="12" customFormat="1" x14ac:dyDescent="0.3"/>
    <row r="138" s="12" customFormat="1" x14ac:dyDescent="0.3"/>
    <row r="139" s="12" customFormat="1" x14ac:dyDescent="0.3"/>
    <row r="140" s="12" customFormat="1" x14ac:dyDescent="0.3"/>
    <row r="141" s="12" customFormat="1" x14ac:dyDescent="0.3"/>
    <row r="142" s="12" customFormat="1" x14ac:dyDescent="0.3"/>
    <row r="143" s="12" customFormat="1" x14ac:dyDescent="0.3"/>
    <row r="144" s="12" customFormat="1" x14ac:dyDescent="0.3"/>
    <row r="145" s="12" customFormat="1" x14ac:dyDescent="0.3"/>
    <row r="146" s="12" customFormat="1" x14ac:dyDescent="0.3"/>
    <row r="147" s="12" customFormat="1" x14ac:dyDescent="0.3"/>
    <row r="148" s="12" customFormat="1" x14ac:dyDescent="0.3"/>
    <row r="149" s="12" customFormat="1" x14ac:dyDescent="0.3"/>
    <row r="150" s="12" customFormat="1" x14ac:dyDescent="0.3"/>
    <row r="151" s="12" customFormat="1" x14ac:dyDescent="0.3"/>
    <row r="152" s="12" customFormat="1" x14ac:dyDescent="0.3"/>
    <row r="153" s="12" customFormat="1" x14ac:dyDescent="0.3"/>
    <row r="154" s="12" customFormat="1" x14ac:dyDescent="0.3"/>
    <row r="155" s="12" customFormat="1" x14ac:dyDescent="0.3"/>
    <row r="156" s="12" customFormat="1" x14ac:dyDescent="0.3"/>
    <row r="157" s="12" customFormat="1" x14ac:dyDescent="0.3"/>
    <row r="158" s="12" customFormat="1" x14ac:dyDescent="0.3"/>
    <row r="159" s="12" customFormat="1" x14ac:dyDescent="0.3"/>
    <row r="160" s="12" customFormat="1" x14ac:dyDescent="0.3"/>
    <row r="161" s="12" customFormat="1" x14ac:dyDescent="0.3"/>
    <row r="162" s="12" customFormat="1" x14ac:dyDescent="0.3"/>
    <row r="163" s="12" customFormat="1" x14ac:dyDescent="0.3"/>
    <row r="164" s="12" customFormat="1" x14ac:dyDescent="0.3"/>
    <row r="165" s="12" customFormat="1" x14ac:dyDescent="0.3"/>
    <row r="166" s="12" customFormat="1" x14ac:dyDescent="0.3"/>
    <row r="167" s="12" customFormat="1" x14ac:dyDescent="0.3"/>
    <row r="168" s="12" customFormat="1" x14ac:dyDescent="0.3"/>
    <row r="169" s="12" customFormat="1" x14ac:dyDescent="0.3"/>
    <row r="170" s="12" customFormat="1" x14ac:dyDescent="0.3"/>
    <row r="171" s="12" customFormat="1" x14ac:dyDescent="0.3"/>
    <row r="172" s="12" customFormat="1" x14ac:dyDescent="0.3"/>
    <row r="173" s="12" customFormat="1" x14ac:dyDescent="0.3"/>
    <row r="174" s="12" customFormat="1" x14ac:dyDescent="0.3"/>
    <row r="175" s="12" customFormat="1" x14ac:dyDescent="0.3"/>
    <row r="176" s="12" customFormat="1" x14ac:dyDescent="0.3"/>
    <row r="177" s="12" customFormat="1" x14ac:dyDescent="0.3"/>
    <row r="178" s="12" customFormat="1" x14ac:dyDescent="0.3"/>
    <row r="179" s="12" customFormat="1" x14ac:dyDescent="0.3"/>
    <row r="180" s="12" customFormat="1" x14ac:dyDescent="0.3"/>
    <row r="181" s="12" customFormat="1" x14ac:dyDescent="0.3"/>
    <row r="182" s="12" customFormat="1" x14ac:dyDescent="0.3"/>
    <row r="183" s="12" customFormat="1" x14ac:dyDescent="0.3"/>
    <row r="184" s="12" customFormat="1" x14ac:dyDescent="0.3"/>
    <row r="185" s="12" customFormat="1" x14ac:dyDescent="0.3"/>
    <row r="186" s="12" customFormat="1" x14ac:dyDescent="0.3"/>
    <row r="187" s="12" customFormat="1" x14ac:dyDescent="0.3"/>
    <row r="188" s="12" customFormat="1" x14ac:dyDescent="0.3"/>
    <row r="189" s="12" customFormat="1" x14ac:dyDescent="0.3"/>
    <row r="190" s="12" customFormat="1" x14ac:dyDescent="0.3"/>
    <row r="191" s="12" customFormat="1" x14ac:dyDescent="0.3"/>
    <row r="192" s="12" customFormat="1" x14ac:dyDescent="0.3"/>
    <row r="193" s="12" customFormat="1" x14ac:dyDescent="0.3"/>
    <row r="194" s="12" customFormat="1" x14ac:dyDescent="0.3"/>
    <row r="195" s="12" customFormat="1" x14ac:dyDescent="0.3"/>
    <row r="196" s="12" customFormat="1" x14ac:dyDescent="0.3"/>
    <row r="197" s="12" customFormat="1" x14ac:dyDescent="0.3"/>
    <row r="198" s="12" customFormat="1" x14ac:dyDescent="0.3"/>
    <row r="199" s="12" customFormat="1" x14ac:dyDescent="0.3"/>
    <row r="200" s="12" customFormat="1" x14ac:dyDescent="0.3"/>
    <row r="201" s="12" customFormat="1" x14ac:dyDescent="0.3"/>
    <row r="202" s="12" customFormat="1" x14ac:dyDescent="0.3"/>
    <row r="203" s="12" customFormat="1" x14ac:dyDescent="0.3"/>
    <row r="204" s="12" customFormat="1" x14ac:dyDescent="0.3"/>
    <row r="205" s="12" customFormat="1" x14ac:dyDescent="0.3"/>
    <row r="206" s="12" customFormat="1" x14ac:dyDescent="0.3"/>
    <row r="207" s="12" customFormat="1" x14ac:dyDescent="0.3"/>
    <row r="208" s="12" customFormat="1" x14ac:dyDescent="0.3"/>
    <row r="209" s="12" customFormat="1" x14ac:dyDescent="0.3"/>
    <row r="210" s="12" customFormat="1" x14ac:dyDescent="0.3"/>
    <row r="211" s="12" customFormat="1" x14ac:dyDescent="0.3"/>
    <row r="212" s="12" customFormat="1" x14ac:dyDescent="0.3"/>
    <row r="213" s="12" customFormat="1" x14ac:dyDescent="0.3"/>
    <row r="214" s="12" customFormat="1" x14ac:dyDescent="0.3"/>
    <row r="215" s="12" customFormat="1" x14ac:dyDescent="0.3"/>
    <row r="216" s="12" customFormat="1" x14ac:dyDescent="0.3"/>
    <row r="217" s="12" customFormat="1" x14ac:dyDescent="0.3"/>
    <row r="218" s="12" customFormat="1" x14ac:dyDescent="0.3"/>
    <row r="219" s="12" customFormat="1" x14ac:dyDescent="0.3"/>
    <row r="220" s="12" customFormat="1" x14ac:dyDescent="0.3"/>
    <row r="221" s="12" customFormat="1" x14ac:dyDescent="0.3"/>
    <row r="222" s="12" customFormat="1" x14ac:dyDescent="0.3"/>
    <row r="223" s="12" customFormat="1" x14ac:dyDescent="0.3"/>
    <row r="224" s="12" customFormat="1" x14ac:dyDescent="0.3"/>
    <row r="225" s="12" customFormat="1" x14ac:dyDescent="0.3"/>
    <row r="226" s="12" customFormat="1" x14ac:dyDescent="0.3"/>
    <row r="227" s="12" customFormat="1" x14ac:dyDescent="0.3"/>
    <row r="228" s="12" customFormat="1" x14ac:dyDescent="0.3"/>
    <row r="229" s="12" customFormat="1" x14ac:dyDescent="0.3"/>
    <row r="230" s="12" customFormat="1" x14ac:dyDescent="0.3"/>
    <row r="231" s="12" customFormat="1" x14ac:dyDescent="0.3"/>
    <row r="232" s="12" customFormat="1" x14ac:dyDescent="0.3"/>
    <row r="233" s="12" customFormat="1" x14ac:dyDescent="0.3"/>
    <row r="234" s="12" customFormat="1" x14ac:dyDescent="0.3"/>
    <row r="235" s="12" customFormat="1" x14ac:dyDescent="0.3"/>
    <row r="236" s="12" customFormat="1" x14ac:dyDescent="0.3"/>
    <row r="237" s="12" customFormat="1" x14ac:dyDescent="0.3"/>
    <row r="238" s="12" customFormat="1" x14ac:dyDescent="0.3"/>
    <row r="239" s="12" customFormat="1" x14ac:dyDescent="0.3"/>
    <row r="240" s="12" customFormat="1" x14ac:dyDescent="0.3"/>
    <row r="241" s="12" customFormat="1" x14ac:dyDescent="0.3"/>
    <row r="242" s="12" customFormat="1" x14ac:dyDescent="0.3"/>
    <row r="243" s="12" customFormat="1" x14ac:dyDescent="0.3"/>
    <row r="244" s="12" customFormat="1" x14ac:dyDescent="0.3"/>
    <row r="245" s="12" customFormat="1" x14ac:dyDescent="0.3"/>
    <row r="246" s="12" customFormat="1" x14ac:dyDescent="0.3"/>
    <row r="247" s="12" customFormat="1" x14ac:dyDescent="0.3"/>
    <row r="248" s="12" customFormat="1" x14ac:dyDescent="0.3"/>
    <row r="249" s="12" customFormat="1" x14ac:dyDescent="0.3"/>
    <row r="250" s="12" customFormat="1" x14ac:dyDescent="0.3"/>
    <row r="251" s="12" customFormat="1" x14ac:dyDescent="0.3"/>
    <row r="252" s="12" customFormat="1" x14ac:dyDescent="0.3"/>
    <row r="253" s="12" customFormat="1" x14ac:dyDescent="0.3"/>
    <row r="254" s="12" customFormat="1" x14ac:dyDescent="0.3"/>
    <row r="255" s="12" customFormat="1" x14ac:dyDescent="0.3"/>
    <row r="256" s="12" customFormat="1" x14ac:dyDescent="0.3"/>
    <row r="257" s="12" customFormat="1" x14ac:dyDescent="0.3"/>
    <row r="258" s="12" customFormat="1" x14ac:dyDescent="0.3"/>
    <row r="259" s="12" customFormat="1" x14ac:dyDescent="0.3"/>
    <row r="260" s="12" customFormat="1" x14ac:dyDescent="0.3"/>
    <row r="261" s="12" customFormat="1" x14ac:dyDescent="0.3"/>
    <row r="262" s="12" customFormat="1" x14ac:dyDescent="0.3"/>
    <row r="263" s="12" customFormat="1" x14ac:dyDescent="0.3"/>
    <row r="264" s="12" customFormat="1" x14ac:dyDescent="0.3"/>
    <row r="265" s="12" customFormat="1" x14ac:dyDescent="0.3"/>
    <row r="266" s="12" customFormat="1" x14ac:dyDescent="0.3"/>
    <row r="267" s="12" customFormat="1" x14ac:dyDescent="0.3"/>
    <row r="268" s="12" customFormat="1" x14ac:dyDescent="0.3"/>
    <row r="269" s="12" customFormat="1" x14ac:dyDescent="0.3"/>
    <row r="270" s="12" customFormat="1" x14ac:dyDescent="0.3"/>
    <row r="271" s="12" customFormat="1" x14ac:dyDescent="0.3"/>
    <row r="272" s="12" customFormat="1" x14ac:dyDescent="0.3"/>
    <row r="273" s="12" customFormat="1" x14ac:dyDescent="0.3"/>
    <row r="274" s="12" customFormat="1" x14ac:dyDescent="0.3"/>
    <row r="275" s="12" customFormat="1" x14ac:dyDescent="0.3"/>
    <row r="276" s="12" customFormat="1" x14ac:dyDescent="0.3"/>
    <row r="277" s="12" customFormat="1" x14ac:dyDescent="0.3"/>
    <row r="278" s="12" customFormat="1" x14ac:dyDescent="0.3"/>
    <row r="279" s="12" customFormat="1" x14ac:dyDescent="0.3"/>
    <row r="280" s="12" customFormat="1" x14ac:dyDescent="0.3"/>
    <row r="281" s="12" customFormat="1" x14ac:dyDescent="0.3"/>
    <row r="282" s="12" customFormat="1" x14ac:dyDescent="0.3"/>
    <row r="283" s="12" customFormat="1" x14ac:dyDescent="0.3"/>
    <row r="284" s="12" customFormat="1" x14ac:dyDescent="0.3"/>
    <row r="285" s="12" customFormat="1" x14ac:dyDescent="0.3"/>
    <row r="286" s="12" customFormat="1" x14ac:dyDescent="0.3"/>
    <row r="287" s="12" customFormat="1" x14ac:dyDescent="0.3"/>
    <row r="288" s="12" customFormat="1" x14ac:dyDescent="0.3"/>
    <row r="289" s="12" customFormat="1" x14ac:dyDescent="0.3"/>
    <row r="290" s="12" customFormat="1" x14ac:dyDescent="0.3"/>
    <row r="291" s="12" customFormat="1" x14ac:dyDescent="0.3"/>
    <row r="292" s="12" customFormat="1" x14ac:dyDescent="0.3"/>
    <row r="293" s="12" customFormat="1" x14ac:dyDescent="0.3"/>
    <row r="294" s="12" customFormat="1" x14ac:dyDescent="0.3"/>
    <row r="295" s="12" customFormat="1" x14ac:dyDescent="0.3"/>
    <row r="296" s="12" customFormat="1" x14ac:dyDescent="0.3"/>
    <row r="297" s="12" customFormat="1" x14ac:dyDescent="0.3"/>
    <row r="298" s="12" customFormat="1" x14ac:dyDescent="0.3"/>
    <row r="299" s="12" customFormat="1" x14ac:dyDescent="0.3"/>
    <row r="300" s="12" customFormat="1" x14ac:dyDescent="0.3"/>
    <row r="301" s="12" customFormat="1" x14ac:dyDescent="0.3"/>
    <row r="302" s="12" customFormat="1" x14ac:dyDescent="0.3"/>
    <row r="303" s="12" customFormat="1" x14ac:dyDescent="0.3"/>
    <row r="304" s="12" customFormat="1" x14ac:dyDescent="0.3"/>
    <row r="305" s="12" customFormat="1" x14ac:dyDescent="0.3"/>
    <row r="306" s="12" customFormat="1" x14ac:dyDescent="0.3"/>
    <row r="307" s="12" customFormat="1" x14ac:dyDescent="0.3"/>
    <row r="308" s="12" customFormat="1" x14ac:dyDescent="0.3"/>
    <row r="309" s="12" customFormat="1" x14ac:dyDescent="0.3"/>
    <row r="310" s="12" customFormat="1" x14ac:dyDescent="0.3"/>
    <row r="311" s="12" customFormat="1" x14ac:dyDescent="0.3"/>
    <row r="312" s="12" customFormat="1" x14ac:dyDescent="0.3"/>
    <row r="313" s="12" customFormat="1" x14ac:dyDescent="0.3"/>
    <row r="314" s="12" customFormat="1" x14ac:dyDescent="0.3"/>
    <row r="315" s="12" customFormat="1" x14ac:dyDescent="0.3"/>
    <row r="316" s="12" customFormat="1" x14ac:dyDescent="0.3"/>
    <row r="317" s="12" customFormat="1" x14ac:dyDescent="0.3"/>
    <row r="318" s="12" customFormat="1" x14ac:dyDescent="0.3"/>
    <row r="319" s="12" customFormat="1" x14ac:dyDescent="0.3"/>
    <row r="320" s="12" customFormat="1" x14ac:dyDescent="0.3"/>
    <row r="321" s="12" customFormat="1" x14ac:dyDescent="0.3"/>
    <row r="322" s="12" customFormat="1" x14ac:dyDescent="0.3"/>
    <row r="323" s="12" customFormat="1" x14ac:dyDescent="0.3"/>
    <row r="324" s="12" customFormat="1" x14ac:dyDescent="0.3"/>
    <row r="325" s="12" customFormat="1" x14ac:dyDescent="0.3"/>
    <row r="326" s="12" customFormat="1" x14ac:dyDescent="0.3"/>
    <row r="327" s="12" customFormat="1" x14ac:dyDescent="0.3"/>
    <row r="328" s="12" customFormat="1" x14ac:dyDescent="0.3"/>
    <row r="329" s="12" customFormat="1" x14ac:dyDescent="0.3"/>
    <row r="330" s="12" customFormat="1" x14ac:dyDescent="0.3"/>
    <row r="331" s="12" customFormat="1" x14ac:dyDescent="0.3"/>
    <row r="332" s="12" customFormat="1" x14ac:dyDescent="0.3"/>
    <row r="333" s="12" customFormat="1" x14ac:dyDescent="0.3"/>
    <row r="334" s="12" customFormat="1" x14ac:dyDescent="0.3"/>
    <row r="335" s="12" customFormat="1" x14ac:dyDescent="0.3"/>
    <row r="336" s="12" customFormat="1" x14ac:dyDescent="0.3"/>
    <row r="337" s="12" customFormat="1" x14ac:dyDescent="0.3"/>
    <row r="338" s="12" customFormat="1" x14ac:dyDescent="0.3"/>
    <row r="339" s="12" customFormat="1" x14ac:dyDescent="0.3"/>
    <row r="340" s="12" customFormat="1" x14ac:dyDescent="0.3"/>
    <row r="341" s="12" customFormat="1" x14ac:dyDescent="0.3"/>
    <row r="342" s="12" customFormat="1" x14ac:dyDescent="0.3"/>
    <row r="343" s="12" customFormat="1" x14ac:dyDescent="0.3"/>
    <row r="344" s="12" customFormat="1" x14ac:dyDescent="0.3"/>
    <row r="345" s="12" customFormat="1" x14ac:dyDescent="0.3"/>
    <row r="346" s="12" customFormat="1" x14ac:dyDescent="0.3"/>
    <row r="347" s="12" customFormat="1" x14ac:dyDescent="0.3"/>
    <row r="348" s="12" customFormat="1" x14ac:dyDescent="0.3"/>
    <row r="349" s="12" customFormat="1" x14ac:dyDescent="0.3"/>
    <row r="350" s="12" customFormat="1" x14ac:dyDescent="0.3"/>
    <row r="351" s="12" customFormat="1" x14ac:dyDescent="0.3"/>
    <row r="352" s="12" customFormat="1" x14ac:dyDescent="0.3"/>
    <row r="353" s="12" customFormat="1" x14ac:dyDescent="0.3"/>
    <row r="354" s="12" customFormat="1" x14ac:dyDescent="0.3"/>
    <row r="355" s="12" customFormat="1" x14ac:dyDescent="0.3"/>
    <row r="356" s="12" customFormat="1" x14ac:dyDescent="0.3"/>
    <row r="357" s="12" customFormat="1" x14ac:dyDescent="0.3"/>
    <row r="358" s="12" customFormat="1" x14ac:dyDescent="0.3"/>
    <row r="359" s="12" customFormat="1" x14ac:dyDescent="0.3"/>
    <row r="360" s="12" customFormat="1" x14ac:dyDescent="0.3"/>
    <row r="361" s="12" customFormat="1" x14ac:dyDescent="0.3"/>
    <row r="362" s="12" customFormat="1" x14ac:dyDescent="0.3"/>
    <row r="363" s="12" customFormat="1" x14ac:dyDescent="0.3"/>
    <row r="364" s="12" customFormat="1" x14ac:dyDescent="0.3"/>
    <row r="365" s="12" customFormat="1" x14ac:dyDescent="0.3"/>
    <row r="366" s="12" customFormat="1" x14ac:dyDescent="0.3"/>
    <row r="367" s="12" customFormat="1" x14ac:dyDescent="0.3"/>
    <row r="368" s="12" customFormat="1" x14ac:dyDescent="0.3"/>
    <row r="369" s="12" customFormat="1" x14ac:dyDescent="0.3"/>
    <row r="370" s="12" customFormat="1" x14ac:dyDescent="0.3"/>
    <row r="371" s="12" customFormat="1" x14ac:dyDescent="0.3"/>
    <row r="372" s="12" customFormat="1" x14ac:dyDescent="0.3"/>
    <row r="373" s="12" customFormat="1" x14ac:dyDescent="0.3"/>
    <row r="374" s="12" customFormat="1" x14ac:dyDescent="0.3"/>
    <row r="375" s="12" customFormat="1" x14ac:dyDescent="0.3"/>
    <row r="376" s="12" customFormat="1" x14ac:dyDescent="0.3"/>
    <row r="377" s="12" customFormat="1" x14ac:dyDescent="0.3"/>
    <row r="378" s="12" customFormat="1" x14ac:dyDescent="0.3"/>
    <row r="379" s="12" customFormat="1" x14ac:dyDescent="0.3"/>
    <row r="380" s="12" customFormat="1" x14ac:dyDescent="0.3"/>
    <row r="381" s="12" customFormat="1" x14ac:dyDescent="0.3"/>
    <row r="382" s="12" customFormat="1" x14ac:dyDescent="0.3"/>
    <row r="383" s="12" customFormat="1" x14ac:dyDescent="0.3"/>
    <row r="384" s="12" customFormat="1" x14ac:dyDescent="0.3"/>
    <row r="385" s="12" customFormat="1" x14ac:dyDescent="0.3"/>
    <row r="386" s="12" customFormat="1" x14ac:dyDescent="0.3"/>
    <row r="387" s="12" customFormat="1" x14ac:dyDescent="0.3"/>
    <row r="388" s="12" customFormat="1" x14ac:dyDescent="0.3"/>
    <row r="389" s="12" customFormat="1" x14ac:dyDescent="0.3"/>
    <row r="390" s="12" customFormat="1" x14ac:dyDescent="0.3"/>
    <row r="391" s="12" customFormat="1" x14ac:dyDescent="0.3"/>
    <row r="392" s="12" customFormat="1" x14ac:dyDescent="0.3"/>
    <row r="393" s="12" customFormat="1" x14ac:dyDescent="0.3"/>
    <row r="394" s="12" customFormat="1" x14ac:dyDescent="0.3"/>
    <row r="395" s="12" customFormat="1" x14ac:dyDescent="0.3"/>
    <row r="396" s="12" customFormat="1" x14ac:dyDescent="0.3"/>
    <row r="397" s="12" customFormat="1" x14ac:dyDescent="0.3"/>
    <row r="398" s="12" customFormat="1" x14ac:dyDescent="0.3"/>
    <row r="399" s="12" customFormat="1" x14ac:dyDescent="0.3"/>
    <row r="400" s="12" customFormat="1" x14ac:dyDescent="0.3"/>
    <row r="401" s="12" customFormat="1" x14ac:dyDescent="0.3"/>
    <row r="402" s="12" customFormat="1" x14ac:dyDescent="0.3"/>
    <row r="403" s="12" customFormat="1" x14ac:dyDescent="0.3"/>
    <row r="404" s="12" customFormat="1" x14ac:dyDescent="0.3"/>
    <row r="405" s="12" customFormat="1" x14ac:dyDescent="0.3"/>
    <row r="406" s="12" customFormat="1" x14ac:dyDescent="0.3"/>
    <row r="407" s="12" customFormat="1" x14ac:dyDescent="0.3"/>
    <row r="408" s="12" customFormat="1" x14ac:dyDescent="0.3"/>
    <row r="409" s="12" customFormat="1" x14ac:dyDescent="0.3"/>
    <row r="410" s="12" customFormat="1" x14ac:dyDescent="0.3"/>
    <row r="411" s="12" customFormat="1" x14ac:dyDescent="0.3"/>
    <row r="412" s="12" customFormat="1" x14ac:dyDescent="0.3"/>
    <row r="413" s="12" customFormat="1" x14ac:dyDescent="0.3"/>
    <row r="414" s="12" customFormat="1" x14ac:dyDescent="0.3"/>
    <row r="415" s="12" customFormat="1" x14ac:dyDescent="0.3"/>
    <row r="416" s="12" customFormat="1" x14ac:dyDescent="0.3"/>
    <row r="417" s="12" customFormat="1" x14ac:dyDescent="0.3"/>
    <row r="418" s="12" customFormat="1" x14ac:dyDescent="0.3"/>
    <row r="419" s="12" customFormat="1" x14ac:dyDescent="0.3"/>
    <row r="420" s="12" customFormat="1" x14ac:dyDescent="0.3"/>
    <row r="421" s="12" customFormat="1" x14ac:dyDescent="0.3"/>
    <row r="422" s="12" customFormat="1" x14ac:dyDescent="0.3"/>
    <row r="423" s="12" customFormat="1" x14ac:dyDescent="0.3"/>
    <row r="424" s="12" customFormat="1" x14ac:dyDescent="0.3"/>
    <row r="425" s="12" customFormat="1" x14ac:dyDescent="0.3"/>
    <row r="426" s="12" customFormat="1" x14ac:dyDescent="0.3"/>
    <row r="427" s="12" customFormat="1" x14ac:dyDescent="0.3"/>
    <row r="428" s="12" customFormat="1" x14ac:dyDescent="0.3"/>
    <row r="429" s="12" customFormat="1" x14ac:dyDescent="0.3"/>
    <row r="430" s="12" customFormat="1" x14ac:dyDescent="0.3"/>
    <row r="431" s="12" customFormat="1" x14ac:dyDescent="0.3"/>
    <row r="432" s="12" customFormat="1" x14ac:dyDescent="0.3"/>
    <row r="433" s="12" customFormat="1" x14ac:dyDescent="0.3"/>
    <row r="434" s="12" customFormat="1" x14ac:dyDescent="0.3"/>
    <row r="435" s="12" customFormat="1" x14ac:dyDescent="0.3"/>
    <row r="436" s="12" customFormat="1" x14ac:dyDescent="0.3"/>
    <row r="437" s="12" customFormat="1" x14ac:dyDescent="0.3"/>
    <row r="438" s="12" customFormat="1" x14ac:dyDescent="0.3"/>
    <row r="439" s="12" customFormat="1" x14ac:dyDescent="0.3"/>
    <row r="440" s="12" customFormat="1" x14ac:dyDescent="0.3"/>
    <row r="441" s="12" customFormat="1" x14ac:dyDescent="0.3"/>
    <row r="442" s="12" customFormat="1" x14ac:dyDescent="0.3"/>
    <row r="443" s="12" customFormat="1" x14ac:dyDescent="0.3"/>
    <row r="444" s="12" customFormat="1" x14ac:dyDescent="0.3"/>
    <row r="445" s="12" customFormat="1" x14ac:dyDescent="0.3"/>
    <row r="446" s="12" customFormat="1" x14ac:dyDescent="0.3"/>
    <row r="447" s="12" customFormat="1" x14ac:dyDescent="0.3"/>
    <row r="448" s="12" customFormat="1" x14ac:dyDescent="0.3"/>
    <row r="449" s="12" customFormat="1" x14ac:dyDescent="0.3"/>
    <row r="450" s="12" customFormat="1" x14ac:dyDescent="0.3"/>
    <row r="451" s="12" customFormat="1" x14ac:dyDescent="0.3"/>
    <row r="452" s="12" customFormat="1" x14ac:dyDescent="0.3"/>
    <row r="453" s="12" customFormat="1" x14ac:dyDescent="0.3"/>
    <row r="454" s="12" customFormat="1" x14ac:dyDescent="0.3"/>
    <row r="455" s="12" customFormat="1" x14ac:dyDescent="0.3"/>
    <row r="456" s="12" customFormat="1" x14ac:dyDescent="0.3"/>
    <row r="457" s="12" customFormat="1" x14ac:dyDescent="0.3"/>
    <row r="458" s="12" customFormat="1" x14ac:dyDescent="0.3"/>
    <row r="459" s="12" customFormat="1" x14ac:dyDescent="0.3"/>
    <row r="460" s="12" customFormat="1" x14ac:dyDescent="0.3"/>
    <row r="461" s="12" customFormat="1" x14ac:dyDescent="0.3"/>
    <row r="462" s="12" customFormat="1" x14ac:dyDescent="0.3"/>
    <row r="463" s="12" customFormat="1" x14ac:dyDescent="0.3"/>
    <row r="464" s="12" customFormat="1" x14ac:dyDescent="0.3"/>
    <row r="465" s="12" customFormat="1" x14ac:dyDescent="0.3"/>
    <row r="466" s="12" customFormat="1" x14ac:dyDescent="0.3"/>
    <row r="467" s="12" customFormat="1" x14ac:dyDescent="0.3"/>
    <row r="468" s="12" customFormat="1" x14ac:dyDescent="0.3"/>
    <row r="469" s="12" customFormat="1" x14ac:dyDescent="0.3"/>
    <row r="470" s="12" customFormat="1" x14ac:dyDescent="0.3"/>
    <row r="471" s="12" customFormat="1" x14ac:dyDescent="0.3"/>
    <row r="472" s="12" customFormat="1" x14ac:dyDescent="0.3"/>
    <row r="473" s="12" customFormat="1" x14ac:dyDescent="0.3"/>
    <row r="474" s="12" customFormat="1" x14ac:dyDescent="0.3"/>
    <row r="475" s="12" customFormat="1" x14ac:dyDescent="0.3"/>
    <row r="476" s="12" customFormat="1" x14ac:dyDescent="0.3"/>
    <row r="477" s="12" customFormat="1" x14ac:dyDescent="0.3"/>
    <row r="478" s="12" customFormat="1" x14ac:dyDescent="0.3"/>
    <row r="479" s="12" customFormat="1" x14ac:dyDescent="0.3"/>
    <row r="480" s="12" customFormat="1" x14ac:dyDescent="0.3"/>
    <row r="481" s="12" customFormat="1" x14ac:dyDescent="0.3"/>
    <row r="482" s="12" customFormat="1" x14ac:dyDescent="0.3"/>
    <row r="483" s="12" customFormat="1" x14ac:dyDescent="0.3"/>
    <row r="484" s="12" customFormat="1" x14ac:dyDescent="0.3"/>
    <row r="485" s="12" customFormat="1" x14ac:dyDescent="0.3"/>
    <row r="486" s="12" customFormat="1" x14ac:dyDescent="0.3"/>
    <row r="487" s="12" customFormat="1" x14ac:dyDescent="0.3"/>
    <row r="488" s="12" customFormat="1" x14ac:dyDescent="0.3"/>
    <row r="489" s="12" customFormat="1" x14ac:dyDescent="0.3"/>
    <row r="490" s="12" customFormat="1" x14ac:dyDescent="0.3"/>
    <row r="491" s="12" customFormat="1" x14ac:dyDescent="0.3"/>
    <row r="492" s="12" customFormat="1" x14ac:dyDescent="0.3"/>
    <row r="493" s="12" customFormat="1" x14ac:dyDescent="0.3"/>
    <row r="494" s="12" customFormat="1" x14ac:dyDescent="0.3"/>
    <row r="495" s="12" customFormat="1" x14ac:dyDescent="0.3"/>
    <row r="496" s="12" customFormat="1" x14ac:dyDescent="0.3"/>
    <row r="497" s="12" customFormat="1" x14ac:dyDescent="0.3"/>
    <row r="498" s="12" customFormat="1" x14ac:dyDescent="0.3"/>
    <row r="499" s="12" customFormat="1" x14ac:dyDescent="0.3"/>
    <row r="500" s="12" customFormat="1" x14ac:dyDescent="0.3"/>
    <row r="501" s="12" customFormat="1" x14ac:dyDescent="0.3"/>
    <row r="502" s="12" customFormat="1" x14ac:dyDescent="0.3"/>
    <row r="503" s="12" customFormat="1" x14ac:dyDescent="0.3"/>
    <row r="504" s="12" customFormat="1" x14ac:dyDescent="0.3"/>
    <row r="505" s="12" customFormat="1" x14ac:dyDescent="0.3"/>
    <row r="506" s="12" customFormat="1" x14ac:dyDescent="0.3"/>
    <row r="507" s="12" customFormat="1" x14ac:dyDescent="0.3"/>
    <row r="508" s="12" customFormat="1" x14ac:dyDescent="0.3"/>
    <row r="509" s="12" customFormat="1" x14ac:dyDescent="0.3"/>
    <row r="510" s="12" customFormat="1" x14ac:dyDescent="0.3"/>
    <row r="511" s="12" customFormat="1" x14ac:dyDescent="0.3"/>
    <row r="512" s="12" customFormat="1" x14ac:dyDescent="0.3"/>
    <row r="513" s="12" customFormat="1" x14ac:dyDescent="0.3"/>
    <row r="514" s="12" customFormat="1" x14ac:dyDescent="0.3"/>
    <row r="515" s="12" customFormat="1" x14ac:dyDescent="0.3"/>
    <row r="516" s="12" customFormat="1" x14ac:dyDescent="0.3"/>
    <row r="517" s="12" customFormat="1" x14ac:dyDescent="0.3"/>
    <row r="518" s="12" customFormat="1" x14ac:dyDescent="0.3"/>
    <row r="519" s="12" customFormat="1" x14ac:dyDescent="0.3"/>
    <row r="520" s="12" customFormat="1" x14ac:dyDescent="0.3"/>
    <row r="521" s="12" customFormat="1" x14ac:dyDescent="0.3"/>
    <row r="522" s="12" customFormat="1" x14ac:dyDescent="0.3"/>
    <row r="523" s="12" customFormat="1" x14ac:dyDescent="0.3"/>
    <row r="524" s="12" customFormat="1" x14ac:dyDescent="0.3"/>
    <row r="525" s="12" customFormat="1" x14ac:dyDescent="0.3"/>
    <row r="526" s="12" customFormat="1" x14ac:dyDescent="0.3"/>
    <row r="527" s="12" customFormat="1" x14ac:dyDescent="0.3"/>
    <row r="528" s="12" customFormat="1" x14ac:dyDescent="0.3"/>
    <row r="529" s="12" customFormat="1" x14ac:dyDescent="0.3"/>
    <row r="530" s="12" customFormat="1" x14ac:dyDescent="0.3"/>
    <row r="531" s="12" customFormat="1" x14ac:dyDescent="0.3"/>
    <row r="532" s="12" customFormat="1" x14ac:dyDescent="0.3"/>
    <row r="533" s="12" customFormat="1" x14ac:dyDescent="0.3"/>
    <row r="534" s="12" customFormat="1" x14ac:dyDescent="0.3"/>
    <row r="535" s="12" customFormat="1" x14ac:dyDescent="0.3"/>
    <row r="536" s="12" customFormat="1" x14ac:dyDescent="0.3"/>
    <row r="537" s="12" customFormat="1" x14ac:dyDescent="0.3"/>
    <row r="538" s="12" customFormat="1" x14ac:dyDescent="0.3"/>
    <row r="539" s="12" customFormat="1" x14ac:dyDescent="0.3"/>
    <row r="540" s="12" customFormat="1" x14ac:dyDescent="0.3"/>
    <row r="541" s="12" customFormat="1" x14ac:dyDescent="0.3"/>
    <row r="542" s="12" customFormat="1" x14ac:dyDescent="0.3"/>
    <row r="543" s="12" customFormat="1" x14ac:dyDescent="0.3"/>
    <row r="544" s="12" customFormat="1" x14ac:dyDescent="0.3"/>
    <row r="545" s="12" customFormat="1" x14ac:dyDescent="0.3"/>
    <row r="546" s="12" customFormat="1" x14ac:dyDescent="0.3"/>
    <row r="547" s="12" customFormat="1" x14ac:dyDescent="0.3"/>
    <row r="548" s="12" customFormat="1" x14ac:dyDescent="0.3"/>
    <row r="549" s="12" customFormat="1" x14ac:dyDescent="0.3"/>
    <row r="550" s="12" customFormat="1" x14ac:dyDescent="0.3"/>
    <row r="551" s="12" customFormat="1" x14ac:dyDescent="0.3"/>
    <row r="552" s="12" customFormat="1" x14ac:dyDescent="0.3"/>
    <row r="553" s="12" customFormat="1" x14ac:dyDescent="0.3"/>
    <row r="554" s="12" customFormat="1" x14ac:dyDescent="0.3"/>
    <row r="555" s="12" customFormat="1" x14ac:dyDescent="0.3"/>
    <row r="556" s="12" customFormat="1" x14ac:dyDescent="0.3"/>
    <row r="557" s="12" customFormat="1" x14ac:dyDescent="0.3"/>
    <row r="558" s="12" customFormat="1" x14ac:dyDescent="0.3"/>
    <row r="559" s="12" customFormat="1" x14ac:dyDescent="0.3"/>
    <row r="560" s="12" customFormat="1" x14ac:dyDescent="0.3"/>
    <row r="561" s="12" customFormat="1" x14ac:dyDescent="0.3"/>
    <row r="562" s="12" customFormat="1" x14ac:dyDescent="0.3"/>
    <row r="563" s="12" customFormat="1" x14ac:dyDescent="0.3"/>
    <row r="564" s="12" customFormat="1" x14ac:dyDescent="0.3"/>
    <row r="565" s="12" customFormat="1" x14ac:dyDescent="0.3"/>
    <row r="566" s="12" customFormat="1" x14ac:dyDescent="0.3"/>
    <row r="567" s="12" customFormat="1" x14ac:dyDescent="0.3"/>
    <row r="568" s="12" customFormat="1" x14ac:dyDescent="0.3"/>
    <row r="569" s="12" customFormat="1" x14ac:dyDescent="0.3"/>
    <row r="570" s="12" customFormat="1" x14ac:dyDescent="0.3"/>
    <row r="571" s="12" customFormat="1" x14ac:dyDescent="0.3"/>
    <row r="572" s="12" customFormat="1" x14ac:dyDescent="0.3"/>
    <row r="573" s="12" customFormat="1" x14ac:dyDescent="0.3"/>
    <row r="574" s="12" customFormat="1" x14ac:dyDescent="0.3"/>
    <row r="575" s="12" customFormat="1" x14ac:dyDescent="0.3"/>
    <row r="576" s="12" customFormat="1" x14ac:dyDescent="0.3"/>
    <row r="577" s="12" customFormat="1" x14ac:dyDescent="0.3"/>
    <row r="578" s="12" customFormat="1" x14ac:dyDescent="0.3"/>
    <row r="579" s="12" customFormat="1" x14ac:dyDescent="0.3"/>
    <row r="580" s="12" customFormat="1" x14ac:dyDescent="0.3"/>
    <row r="581" s="12" customFormat="1" x14ac:dyDescent="0.3"/>
    <row r="582" s="12" customFormat="1" x14ac:dyDescent="0.3"/>
    <row r="583" s="12" customFormat="1" x14ac:dyDescent="0.3"/>
    <row r="584" s="12" customFormat="1" x14ac:dyDescent="0.3"/>
    <row r="585" s="12" customFormat="1" x14ac:dyDescent="0.3"/>
    <row r="586" s="12" customFormat="1" x14ac:dyDescent="0.3"/>
    <row r="587" s="12" customFormat="1" x14ac:dyDescent="0.3"/>
    <row r="588" s="12" customFormat="1" x14ac:dyDescent="0.3"/>
    <row r="589" s="12" customFormat="1" x14ac:dyDescent="0.3"/>
    <row r="590" s="12" customFormat="1" x14ac:dyDescent="0.3"/>
    <row r="591" s="12" customFormat="1" x14ac:dyDescent="0.3"/>
    <row r="592" s="12" customFormat="1" x14ac:dyDescent="0.3"/>
    <row r="593" s="12" customFormat="1" x14ac:dyDescent="0.3"/>
    <row r="594" s="12" customFormat="1" x14ac:dyDescent="0.3"/>
    <row r="595" s="12" customFormat="1" x14ac:dyDescent="0.3"/>
    <row r="596" s="12" customFormat="1" x14ac:dyDescent="0.3"/>
    <row r="597" s="12" customFormat="1" x14ac:dyDescent="0.3"/>
    <row r="598" s="12" customFormat="1" x14ac:dyDescent="0.3"/>
    <row r="599" s="12" customFormat="1" x14ac:dyDescent="0.3"/>
    <row r="600" s="12" customFormat="1" x14ac:dyDescent="0.3"/>
    <row r="601" s="12" customFormat="1" x14ac:dyDescent="0.3"/>
    <row r="602" s="12" customFormat="1" x14ac:dyDescent="0.3"/>
    <row r="603" s="12" customFormat="1" x14ac:dyDescent="0.3"/>
    <row r="604" s="12" customFormat="1" x14ac:dyDescent="0.3"/>
    <row r="605" s="12" customFormat="1" x14ac:dyDescent="0.3"/>
    <row r="606" s="12" customFormat="1" x14ac:dyDescent="0.3"/>
    <row r="607" s="12" customFormat="1" x14ac:dyDescent="0.3"/>
    <row r="608" s="12" customFormat="1" x14ac:dyDescent="0.3"/>
    <row r="609" s="12" customFormat="1" x14ac:dyDescent="0.3"/>
    <row r="610" s="12" customFormat="1" x14ac:dyDescent="0.3"/>
    <row r="611" s="12" customFormat="1" x14ac:dyDescent="0.3"/>
    <row r="612" s="12" customFormat="1" x14ac:dyDescent="0.3"/>
    <row r="613" s="12" customFormat="1" x14ac:dyDescent="0.3"/>
    <row r="614" s="12" customFormat="1" x14ac:dyDescent="0.3"/>
    <row r="615" s="12" customFormat="1" x14ac:dyDescent="0.3"/>
    <row r="616" s="12" customFormat="1" x14ac:dyDescent="0.3"/>
    <row r="617" s="12" customFormat="1" x14ac:dyDescent="0.3"/>
    <row r="618" s="12" customFormat="1" x14ac:dyDescent="0.3"/>
    <row r="619" s="12" customFormat="1" x14ac:dyDescent="0.3"/>
    <row r="620" s="12" customFormat="1" x14ac:dyDescent="0.3"/>
    <row r="621" s="12" customFormat="1" x14ac:dyDescent="0.3"/>
    <row r="622" s="12" customFormat="1" x14ac:dyDescent="0.3"/>
    <row r="623" s="12" customFormat="1" x14ac:dyDescent="0.3"/>
    <row r="624" s="12" customFormat="1" x14ac:dyDescent="0.3"/>
    <row r="625" s="12" customFormat="1" x14ac:dyDescent="0.3"/>
    <row r="626" s="12" customFormat="1" x14ac:dyDescent="0.3"/>
    <row r="627" s="12" customFormat="1" x14ac:dyDescent="0.3"/>
    <row r="628" s="12" customFormat="1" x14ac:dyDescent="0.3"/>
    <row r="629" s="12" customFormat="1" x14ac:dyDescent="0.3"/>
    <row r="630" s="12" customFormat="1" x14ac:dyDescent="0.3"/>
    <row r="631" s="12" customFormat="1" x14ac:dyDescent="0.3"/>
    <row r="632" s="12" customFormat="1" x14ac:dyDescent="0.3"/>
    <row r="633" s="12" customFormat="1" x14ac:dyDescent="0.3"/>
    <row r="634" s="12" customFormat="1" x14ac:dyDescent="0.3"/>
    <row r="635" s="12" customFormat="1" x14ac:dyDescent="0.3"/>
    <row r="636" s="12" customFormat="1" x14ac:dyDescent="0.3"/>
    <row r="637" s="12" customFormat="1" x14ac:dyDescent="0.3"/>
    <row r="638" s="12" customFormat="1" x14ac:dyDescent="0.3"/>
    <row r="639" s="12" customFormat="1" x14ac:dyDescent="0.3"/>
    <row r="640" s="12" customFormat="1" x14ac:dyDescent="0.3"/>
    <row r="641" s="12" customFormat="1" x14ac:dyDescent="0.3"/>
    <row r="642" s="12" customFormat="1" x14ac:dyDescent="0.3"/>
    <row r="643" s="12" customFormat="1" x14ac:dyDescent="0.3"/>
    <row r="644" s="12" customFormat="1" x14ac:dyDescent="0.3"/>
    <row r="645" s="12" customFormat="1" x14ac:dyDescent="0.3"/>
    <row r="646" s="12" customFormat="1" x14ac:dyDescent="0.3"/>
    <row r="647" s="12" customFormat="1" x14ac:dyDescent="0.3"/>
    <row r="648" s="12" customFormat="1" x14ac:dyDescent="0.3"/>
    <row r="649" s="12" customFormat="1" x14ac:dyDescent="0.3"/>
    <row r="650" s="12" customFormat="1" x14ac:dyDescent="0.3"/>
    <row r="651" s="12" customFormat="1" x14ac:dyDescent="0.3"/>
    <row r="652" s="12" customFormat="1" x14ac:dyDescent="0.3"/>
    <row r="653" s="12" customFormat="1" x14ac:dyDescent="0.3"/>
    <row r="654" s="12" customFormat="1" x14ac:dyDescent="0.3"/>
    <row r="655" s="12" customFormat="1" x14ac:dyDescent="0.3"/>
    <row r="656" s="12" customFormat="1" x14ac:dyDescent="0.3"/>
    <row r="657" s="12" customFormat="1" x14ac:dyDescent="0.3"/>
    <row r="658" s="12" customFormat="1" x14ac:dyDescent="0.3"/>
    <row r="659" s="12" customFormat="1" x14ac:dyDescent="0.3"/>
    <row r="660" s="12" customFormat="1" x14ac:dyDescent="0.3"/>
    <row r="661" s="12" customFormat="1" x14ac:dyDescent="0.3"/>
    <row r="662" s="12" customFormat="1" x14ac:dyDescent="0.3"/>
    <row r="663" s="12" customFormat="1" x14ac:dyDescent="0.3"/>
    <row r="664" s="12" customFormat="1" x14ac:dyDescent="0.3"/>
    <row r="665" s="12" customFormat="1" x14ac:dyDescent="0.3"/>
    <row r="666" s="12" customFormat="1" x14ac:dyDescent="0.3"/>
    <row r="667" s="12" customFormat="1" x14ac:dyDescent="0.3"/>
    <row r="668" s="12" customFormat="1" x14ac:dyDescent="0.3"/>
    <row r="669" s="12" customFormat="1" x14ac:dyDescent="0.3"/>
    <row r="670" s="12" customFormat="1" x14ac:dyDescent="0.3"/>
    <row r="671" s="12" customFormat="1" x14ac:dyDescent="0.3"/>
    <row r="672" s="12" customFormat="1" x14ac:dyDescent="0.3"/>
    <row r="673" s="12" customFormat="1" x14ac:dyDescent="0.3"/>
    <row r="674" s="12" customFormat="1" x14ac:dyDescent="0.3"/>
    <row r="675" s="12" customFormat="1" x14ac:dyDescent="0.3"/>
    <row r="676" s="12" customFormat="1" x14ac:dyDescent="0.3"/>
    <row r="677" s="12" customFormat="1" x14ac:dyDescent="0.3"/>
    <row r="678" s="12" customFormat="1" x14ac:dyDescent="0.3"/>
    <row r="679" s="12" customFormat="1" x14ac:dyDescent="0.3"/>
    <row r="680" s="12" customFormat="1" x14ac:dyDescent="0.3"/>
    <row r="681" s="12" customFormat="1" x14ac:dyDescent="0.3"/>
    <row r="682" s="12" customFormat="1" x14ac:dyDescent="0.3"/>
    <row r="683" s="12" customFormat="1" x14ac:dyDescent="0.3"/>
    <row r="684" s="12" customFormat="1" x14ac:dyDescent="0.3"/>
    <row r="685" s="12" customFormat="1" x14ac:dyDescent="0.3"/>
    <row r="686" s="12" customFormat="1" x14ac:dyDescent="0.3"/>
    <row r="687" s="12" customFormat="1" x14ac:dyDescent="0.3"/>
    <row r="688" s="12" customFormat="1" x14ac:dyDescent="0.3"/>
    <row r="689" s="12" customFormat="1" x14ac:dyDescent="0.3"/>
    <row r="690" s="12" customFormat="1" x14ac:dyDescent="0.3"/>
    <row r="691" s="12" customFormat="1" x14ac:dyDescent="0.3"/>
    <row r="692" s="12" customFormat="1" x14ac:dyDescent="0.3"/>
    <row r="693" s="12" customFormat="1" x14ac:dyDescent="0.3"/>
    <row r="694" s="12" customFormat="1" x14ac:dyDescent="0.3"/>
    <row r="695" s="12" customFormat="1" x14ac:dyDescent="0.3"/>
    <row r="696" s="12" customFormat="1" x14ac:dyDescent="0.3"/>
    <row r="697" s="12" customFormat="1" x14ac:dyDescent="0.3"/>
    <row r="698" s="12" customFormat="1" x14ac:dyDescent="0.3"/>
    <row r="699" s="12" customFormat="1" x14ac:dyDescent="0.3"/>
    <row r="700" s="12" customFormat="1" x14ac:dyDescent="0.3"/>
    <row r="701" s="12" customFormat="1" x14ac:dyDescent="0.3"/>
    <row r="702" s="12" customFormat="1" x14ac:dyDescent="0.3"/>
    <row r="703" s="12" customFormat="1" x14ac:dyDescent="0.3"/>
    <row r="704" s="12" customFormat="1" x14ac:dyDescent="0.3"/>
    <row r="705" s="12" customFormat="1" x14ac:dyDescent="0.3"/>
    <row r="706" s="12" customFormat="1" x14ac:dyDescent="0.3"/>
    <row r="707" s="12" customFormat="1" x14ac:dyDescent="0.3"/>
    <row r="708" s="12" customFormat="1" x14ac:dyDescent="0.3"/>
    <row r="709" s="12" customFormat="1" x14ac:dyDescent="0.3"/>
    <row r="710" s="12" customFormat="1" x14ac:dyDescent="0.3"/>
    <row r="711" s="12" customFormat="1" x14ac:dyDescent="0.3"/>
    <row r="712" s="12" customFormat="1" x14ac:dyDescent="0.3"/>
    <row r="713" s="12" customFormat="1" x14ac:dyDescent="0.3"/>
    <row r="714" s="12" customFormat="1" x14ac:dyDescent="0.3"/>
    <row r="715" s="12" customFormat="1" x14ac:dyDescent="0.3"/>
    <row r="716" s="12" customFormat="1" x14ac:dyDescent="0.3"/>
    <row r="717" s="12" customFormat="1" x14ac:dyDescent="0.3"/>
    <row r="718" s="12" customFormat="1" x14ac:dyDescent="0.3"/>
    <row r="719" s="12" customFormat="1" x14ac:dyDescent="0.3"/>
    <row r="720" s="12" customFormat="1" x14ac:dyDescent="0.3"/>
    <row r="721" s="12" customFormat="1" x14ac:dyDescent="0.3"/>
    <row r="722" s="12" customFormat="1" x14ac:dyDescent="0.3"/>
    <row r="723" s="12" customFormat="1" x14ac:dyDescent="0.3"/>
    <row r="724" s="12" customFormat="1" x14ac:dyDescent="0.3"/>
    <row r="725" s="12" customFormat="1" x14ac:dyDescent="0.3"/>
    <row r="726" s="12" customFormat="1" x14ac:dyDescent="0.3"/>
    <row r="727" s="12" customFormat="1" x14ac:dyDescent="0.3"/>
    <row r="728" s="12" customFormat="1" x14ac:dyDescent="0.3"/>
    <row r="729" s="12" customFormat="1" x14ac:dyDescent="0.3"/>
    <row r="730" s="12" customFormat="1" x14ac:dyDescent="0.3"/>
    <row r="731" s="12" customFormat="1" x14ac:dyDescent="0.3"/>
    <row r="732" s="12" customFormat="1" x14ac:dyDescent="0.3"/>
    <row r="733" s="12" customFormat="1" x14ac:dyDescent="0.3"/>
    <row r="734" s="12" customFormat="1" x14ac:dyDescent="0.3"/>
    <row r="735" s="12" customFormat="1" x14ac:dyDescent="0.3"/>
    <row r="736" s="12" customFormat="1" x14ac:dyDescent="0.3"/>
    <row r="737" s="12" customFormat="1" x14ac:dyDescent="0.3"/>
    <row r="738" s="12" customFormat="1" x14ac:dyDescent="0.3"/>
    <row r="739" s="12" customFormat="1" x14ac:dyDescent="0.3"/>
    <row r="740" s="12" customFormat="1" x14ac:dyDescent="0.3"/>
    <row r="741" s="12" customFormat="1" x14ac:dyDescent="0.3"/>
    <row r="742" s="12" customFormat="1" x14ac:dyDescent="0.3"/>
    <row r="743" s="12" customFormat="1" x14ac:dyDescent="0.3"/>
    <row r="744" s="12" customFormat="1" x14ac:dyDescent="0.3"/>
    <row r="745" s="12" customFormat="1" x14ac:dyDescent="0.3"/>
    <row r="746" s="12" customFormat="1" x14ac:dyDescent="0.3"/>
    <row r="747" s="12" customFormat="1" x14ac:dyDescent="0.3"/>
    <row r="748" s="12" customFormat="1" x14ac:dyDescent="0.3"/>
    <row r="749" s="12" customFormat="1" x14ac:dyDescent="0.3"/>
    <row r="750" s="12" customFormat="1" x14ac:dyDescent="0.3"/>
    <row r="751" s="12" customFormat="1" x14ac:dyDescent="0.3"/>
    <row r="752" s="12" customFormat="1" x14ac:dyDescent="0.3"/>
    <row r="753" s="12" customFormat="1" x14ac:dyDescent="0.3"/>
    <row r="754" s="12" customFormat="1" x14ac:dyDescent="0.3"/>
    <row r="755" s="12" customFormat="1" x14ac:dyDescent="0.3"/>
    <row r="756" s="12" customFormat="1" x14ac:dyDescent="0.3"/>
    <row r="757" s="12" customFormat="1" x14ac:dyDescent="0.3"/>
    <row r="758" s="12" customFormat="1" x14ac:dyDescent="0.3"/>
    <row r="759" s="12" customFormat="1" x14ac:dyDescent="0.3"/>
    <row r="760" s="12" customFormat="1" x14ac:dyDescent="0.3"/>
    <row r="761" s="12" customFormat="1" x14ac:dyDescent="0.3"/>
    <row r="762" s="12" customFormat="1" x14ac:dyDescent="0.3"/>
    <row r="763" s="12" customFormat="1" x14ac:dyDescent="0.3"/>
    <row r="764" s="12" customFormat="1" x14ac:dyDescent="0.3"/>
    <row r="765" s="12" customFormat="1" x14ac:dyDescent="0.3"/>
    <row r="766" s="12" customFormat="1" x14ac:dyDescent="0.3"/>
    <row r="767" s="12" customFormat="1" x14ac:dyDescent="0.3"/>
    <row r="768" s="12" customFormat="1" x14ac:dyDescent="0.3"/>
    <row r="769" s="12" customFormat="1" x14ac:dyDescent="0.3"/>
    <row r="770" s="12" customFormat="1" x14ac:dyDescent="0.3"/>
    <row r="771" s="12" customFormat="1" x14ac:dyDescent="0.3"/>
    <row r="772" s="12" customFormat="1" x14ac:dyDescent="0.3"/>
    <row r="773" s="12" customFormat="1" x14ac:dyDescent="0.3"/>
    <row r="774" s="12" customFormat="1" x14ac:dyDescent="0.3"/>
    <row r="775" s="12" customFormat="1" x14ac:dyDescent="0.3"/>
    <row r="776" s="12" customFormat="1" x14ac:dyDescent="0.3"/>
    <row r="777" s="12" customFormat="1" x14ac:dyDescent="0.3"/>
    <row r="778" s="12" customFormat="1" x14ac:dyDescent="0.3"/>
    <row r="779" s="12" customFormat="1" x14ac:dyDescent="0.3"/>
    <row r="780" s="12" customFormat="1" x14ac:dyDescent="0.3"/>
    <row r="781" s="12" customFormat="1" x14ac:dyDescent="0.3"/>
    <row r="782" s="12" customFormat="1" x14ac:dyDescent="0.3"/>
    <row r="783" s="12" customFormat="1" x14ac:dyDescent="0.3"/>
    <row r="784" s="12" customFormat="1" x14ac:dyDescent="0.3"/>
    <row r="785" s="12" customFormat="1" x14ac:dyDescent="0.3"/>
    <row r="786" s="12" customFormat="1" x14ac:dyDescent="0.3"/>
    <row r="787" s="12" customFormat="1" x14ac:dyDescent="0.3"/>
    <row r="788" s="12" customFormat="1" x14ac:dyDescent="0.3"/>
    <row r="789" s="12" customFormat="1" x14ac:dyDescent="0.3"/>
    <row r="790" s="12" customFormat="1" x14ac:dyDescent="0.3"/>
    <row r="791" s="12" customFormat="1" x14ac:dyDescent="0.3"/>
    <row r="792" s="12" customFormat="1" x14ac:dyDescent="0.3"/>
    <row r="793" s="12" customFormat="1" x14ac:dyDescent="0.3"/>
    <row r="794" s="12" customFormat="1" x14ac:dyDescent="0.3"/>
    <row r="795" s="12" customFormat="1" x14ac:dyDescent="0.3"/>
    <row r="796" s="12" customFormat="1" x14ac:dyDescent="0.3"/>
    <row r="797" s="12" customFormat="1" x14ac:dyDescent="0.3"/>
    <row r="798" s="12" customFormat="1" x14ac:dyDescent="0.3"/>
    <row r="799" s="12" customFormat="1" x14ac:dyDescent="0.3"/>
    <row r="800" s="12" customFormat="1" x14ac:dyDescent="0.3"/>
    <row r="801" s="12" customFormat="1" x14ac:dyDescent="0.3"/>
    <row r="802" s="12" customFormat="1" x14ac:dyDescent="0.3"/>
    <row r="803" s="12" customFormat="1" x14ac:dyDescent="0.3"/>
    <row r="804" s="12" customFormat="1" x14ac:dyDescent="0.3"/>
    <row r="805" s="12" customFormat="1" x14ac:dyDescent="0.3"/>
    <row r="806" s="12" customFormat="1" x14ac:dyDescent="0.3"/>
    <row r="807" s="12" customFormat="1" x14ac:dyDescent="0.3"/>
    <row r="808" s="12" customFormat="1" x14ac:dyDescent="0.3"/>
    <row r="809" s="12" customFormat="1" x14ac:dyDescent="0.3"/>
    <row r="810" s="12" customFormat="1" x14ac:dyDescent="0.3"/>
    <row r="811" s="12" customFormat="1" x14ac:dyDescent="0.3"/>
    <row r="812" s="12" customFormat="1" x14ac:dyDescent="0.3"/>
    <row r="813" s="12" customFormat="1" x14ac:dyDescent="0.3"/>
    <row r="814" s="12" customFormat="1" x14ac:dyDescent="0.3"/>
    <row r="815" s="12" customFormat="1" x14ac:dyDescent="0.3"/>
    <row r="816" s="12" customFormat="1" x14ac:dyDescent="0.3"/>
    <row r="817" s="12" customFormat="1" x14ac:dyDescent="0.3"/>
    <row r="818" s="12" customFormat="1" x14ac:dyDescent="0.3"/>
    <row r="819" s="12" customFormat="1" x14ac:dyDescent="0.3"/>
    <row r="820" s="12" customFormat="1" x14ac:dyDescent="0.3"/>
    <row r="821" s="12" customFormat="1" x14ac:dyDescent="0.3"/>
    <row r="822" s="12" customFormat="1" x14ac:dyDescent="0.3"/>
    <row r="823" s="12" customFormat="1" x14ac:dyDescent="0.3"/>
    <row r="824" s="12" customFormat="1" x14ac:dyDescent="0.3"/>
    <row r="825" s="12" customFormat="1" x14ac:dyDescent="0.3"/>
    <row r="826" s="12" customFormat="1" x14ac:dyDescent="0.3"/>
    <row r="827" s="12" customFormat="1" x14ac:dyDescent="0.3"/>
    <row r="828" s="12" customFormat="1" x14ac:dyDescent="0.3"/>
    <row r="829" s="12" customFormat="1" x14ac:dyDescent="0.3"/>
    <row r="830" s="12" customFormat="1" x14ac:dyDescent="0.3"/>
    <row r="831" s="12" customFormat="1" x14ac:dyDescent="0.3"/>
    <row r="832" s="12" customFormat="1" x14ac:dyDescent="0.3"/>
    <row r="833" s="12" customFormat="1" x14ac:dyDescent="0.3"/>
    <row r="834" s="12" customFormat="1" x14ac:dyDescent="0.3"/>
    <row r="835" s="12" customFormat="1" x14ac:dyDescent="0.3"/>
    <row r="836" s="12" customFormat="1" x14ac:dyDescent="0.3"/>
    <row r="837" s="12" customFormat="1" x14ac:dyDescent="0.3"/>
    <row r="838" s="12" customFormat="1" x14ac:dyDescent="0.3"/>
    <row r="839" s="12" customFormat="1" x14ac:dyDescent="0.3"/>
    <row r="840" s="12" customFormat="1" x14ac:dyDescent="0.3"/>
    <row r="841" s="12" customFormat="1" x14ac:dyDescent="0.3"/>
    <row r="842" s="12" customFormat="1" x14ac:dyDescent="0.3"/>
    <row r="843" s="12" customFormat="1" x14ac:dyDescent="0.3"/>
    <row r="844" s="12" customFormat="1" x14ac:dyDescent="0.3"/>
    <row r="845" s="12" customFormat="1" x14ac:dyDescent="0.3"/>
    <row r="846" s="12" customFormat="1" x14ac:dyDescent="0.3"/>
    <row r="847" s="12" customFormat="1" x14ac:dyDescent="0.3"/>
    <row r="848" s="12" customFormat="1" x14ac:dyDescent="0.3"/>
    <row r="849" s="12" customFormat="1" x14ac:dyDescent="0.3"/>
    <row r="850" s="12" customFormat="1" x14ac:dyDescent="0.3"/>
    <row r="851" s="12" customFormat="1" x14ac:dyDescent="0.3"/>
    <row r="852" s="12" customFormat="1" x14ac:dyDescent="0.3"/>
    <row r="853" s="12" customFormat="1" x14ac:dyDescent="0.3"/>
    <row r="854" s="12" customFormat="1" x14ac:dyDescent="0.3"/>
    <row r="855" s="12" customFormat="1" x14ac:dyDescent="0.3"/>
    <row r="856" s="12" customFormat="1" x14ac:dyDescent="0.3"/>
    <row r="857" s="12" customFormat="1" x14ac:dyDescent="0.3"/>
    <row r="858" s="12" customFormat="1" x14ac:dyDescent="0.3"/>
    <row r="859" s="12" customFormat="1" x14ac:dyDescent="0.3"/>
    <row r="860" s="12" customFormat="1" x14ac:dyDescent="0.3"/>
    <row r="861" s="12" customFormat="1" x14ac:dyDescent="0.3"/>
    <row r="862" s="12" customFormat="1" x14ac:dyDescent="0.3"/>
    <row r="863" s="12" customFormat="1" x14ac:dyDescent="0.3"/>
    <row r="864" s="12" customFormat="1" x14ac:dyDescent="0.3"/>
    <row r="865" s="12" customFormat="1" x14ac:dyDescent="0.3"/>
    <row r="866" s="12" customFormat="1" x14ac:dyDescent="0.3"/>
    <row r="867" s="12" customFormat="1" x14ac:dyDescent="0.3"/>
    <row r="868" s="12" customFormat="1" x14ac:dyDescent="0.3"/>
    <row r="869" s="12" customFormat="1" x14ac:dyDescent="0.3"/>
    <row r="870" s="12" customFormat="1" x14ac:dyDescent="0.3"/>
    <row r="871" s="12" customFormat="1" x14ac:dyDescent="0.3"/>
    <row r="872" s="12" customFormat="1" x14ac:dyDescent="0.3"/>
    <row r="873" s="12" customFormat="1" x14ac:dyDescent="0.3"/>
    <row r="874" s="12" customFormat="1" x14ac:dyDescent="0.3"/>
    <row r="875" s="12" customFormat="1" x14ac:dyDescent="0.3"/>
    <row r="876" s="12" customFormat="1" x14ac:dyDescent="0.3"/>
    <row r="877" s="12" customFormat="1" x14ac:dyDescent="0.3"/>
    <row r="878" s="12" customFormat="1" x14ac:dyDescent="0.3"/>
    <row r="879" s="12" customFormat="1" x14ac:dyDescent="0.3"/>
    <row r="880" s="12" customFormat="1" x14ac:dyDescent="0.3"/>
    <row r="881" s="12" customFormat="1" x14ac:dyDescent="0.3"/>
    <row r="882" s="12" customFormat="1" x14ac:dyDescent="0.3"/>
    <row r="883" s="12" customFormat="1" x14ac:dyDescent="0.3"/>
    <row r="884" s="12" customFormat="1" x14ac:dyDescent="0.3"/>
    <row r="885" s="12" customFormat="1" x14ac:dyDescent="0.3"/>
    <row r="886" s="12" customFormat="1" x14ac:dyDescent="0.3"/>
    <row r="887" s="12" customFormat="1" x14ac:dyDescent="0.3"/>
    <row r="888" s="12" customFormat="1" x14ac:dyDescent="0.3"/>
    <row r="889" s="12" customFormat="1" x14ac:dyDescent="0.3"/>
    <row r="890" s="12" customFormat="1" x14ac:dyDescent="0.3"/>
    <row r="891" s="12" customFormat="1" x14ac:dyDescent="0.3"/>
    <row r="892" s="12" customFormat="1" x14ac:dyDescent="0.3"/>
    <row r="893" s="12" customFormat="1" x14ac:dyDescent="0.3"/>
    <row r="894" s="12" customFormat="1" x14ac:dyDescent="0.3"/>
    <row r="895" s="12" customFormat="1" x14ac:dyDescent="0.3"/>
    <row r="896" s="12" customFormat="1" x14ac:dyDescent="0.3"/>
    <row r="897" s="12" customFormat="1" x14ac:dyDescent="0.3"/>
    <row r="898" s="12" customFormat="1" x14ac:dyDescent="0.3"/>
    <row r="899" s="12" customFormat="1" x14ac:dyDescent="0.3"/>
    <row r="900" s="12" customFormat="1" x14ac:dyDescent="0.3"/>
    <row r="901" s="12" customFormat="1" x14ac:dyDescent="0.3"/>
    <row r="902" s="12" customFormat="1" x14ac:dyDescent="0.3"/>
    <row r="903" s="12" customFormat="1" x14ac:dyDescent="0.3"/>
    <row r="904" s="12" customFormat="1" x14ac:dyDescent="0.3"/>
    <row r="905" s="12" customFormat="1" x14ac:dyDescent="0.3"/>
    <row r="906" s="12" customFormat="1" x14ac:dyDescent="0.3"/>
    <row r="907" s="12" customFormat="1" x14ac:dyDescent="0.3"/>
    <row r="908" s="12" customFormat="1" x14ac:dyDescent="0.3"/>
    <row r="909" s="12" customFormat="1" x14ac:dyDescent="0.3"/>
    <row r="910" s="12" customFormat="1" x14ac:dyDescent="0.3"/>
    <row r="911" s="12" customFormat="1" x14ac:dyDescent="0.3"/>
    <row r="912" s="12" customFormat="1" x14ac:dyDescent="0.3"/>
    <row r="913" s="12" customFormat="1" x14ac:dyDescent="0.3"/>
    <row r="914" s="12" customFormat="1" x14ac:dyDescent="0.3"/>
    <row r="915" s="12" customFormat="1" x14ac:dyDescent="0.3"/>
    <row r="916" s="12" customFormat="1" x14ac:dyDescent="0.3"/>
    <row r="917" s="12" customFormat="1" x14ac:dyDescent="0.3"/>
    <row r="918" s="12" customFormat="1" x14ac:dyDescent="0.3"/>
    <row r="919" s="12" customFormat="1" x14ac:dyDescent="0.3"/>
    <row r="920" s="12" customFormat="1" x14ac:dyDescent="0.3"/>
    <row r="921" s="12" customFormat="1" x14ac:dyDescent="0.3"/>
    <row r="922" s="12" customFormat="1" x14ac:dyDescent="0.3"/>
    <row r="923" s="12" customFormat="1" x14ac:dyDescent="0.3"/>
    <row r="924" s="12" customFormat="1" x14ac:dyDescent="0.3"/>
    <row r="925" s="12" customFormat="1" x14ac:dyDescent="0.3"/>
    <row r="926" s="12" customFormat="1" x14ac:dyDescent="0.3"/>
    <row r="927" s="12" customFormat="1" x14ac:dyDescent="0.3"/>
    <row r="928" s="12" customFormat="1" x14ac:dyDescent="0.3"/>
    <row r="929" s="12" customFormat="1" x14ac:dyDescent="0.3"/>
    <row r="930" s="12" customFormat="1" x14ac:dyDescent="0.3"/>
    <row r="931" s="12" customFormat="1" x14ac:dyDescent="0.3"/>
    <row r="932" s="12" customFormat="1" x14ac:dyDescent="0.3"/>
    <row r="933" s="12" customFormat="1" x14ac:dyDescent="0.3"/>
    <row r="934" s="12" customFormat="1" x14ac:dyDescent="0.3"/>
    <row r="935" s="12" customFormat="1" x14ac:dyDescent="0.3"/>
    <row r="936" s="12" customFormat="1" x14ac:dyDescent="0.3"/>
    <row r="937" s="12" customFormat="1" x14ac:dyDescent="0.3"/>
    <row r="938" s="12" customFormat="1" x14ac:dyDescent="0.3"/>
    <row r="939" s="12" customFormat="1" x14ac:dyDescent="0.3"/>
    <row r="940" s="12" customFormat="1" x14ac:dyDescent="0.3"/>
    <row r="941" s="12" customFormat="1" x14ac:dyDescent="0.3"/>
    <row r="942" s="12" customFormat="1" x14ac:dyDescent="0.3"/>
    <row r="943" s="12" customFormat="1" x14ac:dyDescent="0.3"/>
    <row r="944" s="12" customFormat="1" x14ac:dyDescent="0.3"/>
    <row r="945" s="12" customFormat="1" x14ac:dyDescent="0.3"/>
    <row r="946" s="12" customFormat="1" x14ac:dyDescent="0.3"/>
    <row r="947" s="12" customFormat="1" x14ac:dyDescent="0.3"/>
    <row r="948" s="12" customFormat="1" x14ac:dyDescent="0.3"/>
    <row r="949" s="12" customFormat="1" x14ac:dyDescent="0.3"/>
    <row r="950" s="12" customFormat="1" x14ac:dyDescent="0.3"/>
    <row r="951" s="12" customFormat="1" x14ac:dyDescent="0.3"/>
    <row r="952" s="12" customFormat="1" x14ac:dyDescent="0.3"/>
    <row r="953" s="12" customFormat="1" x14ac:dyDescent="0.3"/>
    <row r="954" s="12" customFormat="1" x14ac:dyDescent="0.3"/>
    <row r="955" s="12" customFormat="1" x14ac:dyDescent="0.3"/>
    <row r="956" s="12" customFormat="1" x14ac:dyDescent="0.3"/>
    <row r="957" s="12" customFormat="1" x14ac:dyDescent="0.3"/>
    <row r="958" s="12" customFormat="1" x14ac:dyDescent="0.3"/>
    <row r="959" s="12" customFormat="1" x14ac:dyDescent="0.3"/>
    <row r="960" s="12" customFormat="1" x14ac:dyDescent="0.3"/>
    <row r="961" s="12" customFormat="1" x14ac:dyDescent="0.3"/>
    <row r="962" s="12" customFormat="1" x14ac:dyDescent="0.3"/>
    <row r="963" s="12" customFormat="1" x14ac:dyDescent="0.3"/>
    <row r="964" s="12" customFormat="1" x14ac:dyDescent="0.3"/>
    <row r="965" s="12" customFormat="1" x14ac:dyDescent="0.3"/>
    <row r="966" s="12" customFormat="1" x14ac:dyDescent="0.3"/>
    <row r="967" s="12" customFormat="1" x14ac:dyDescent="0.3"/>
    <row r="968" s="12" customFormat="1" x14ac:dyDescent="0.3"/>
    <row r="969" s="12" customFormat="1" x14ac:dyDescent="0.3"/>
    <row r="970" s="12" customFormat="1" x14ac:dyDescent="0.3"/>
    <row r="971" s="12" customFormat="1" x14ac:dyDescent="0.3"/>
    <row r="972" s="12" customFormat="1" x14ac:dyDescent="0.3"/>
    <row r="973" s="12" customFormat="1" x14ac:dyDescent="0.3"/>
    <row r="974" s="12" customFormat="1" x14ac:dyDescent="0.3"/>
    <row r="975" s="12" customFormat="1" x14ac:dyDescent="0.3"/>
    <row r="976" s="12" customFormat="1" x14ac:dyDescent="0.3"/>
    <row r="977" s="12" customFormat="1" x14ac:dyDescent="0.3"/>
    <row r="978" s="12" customFormat="1" x14ac:dyDescent="0.3"/>
    <row r="979" s="12" customFormat="1" x14ac:dyDescent="0.3"/>
    <row r="980" s="12" customFormat="1" x14ac:dyDescent="0.3"/>
    <row r="981" s="12" customFormat="1" x14ac:dyDescent="0.3"/>
    <row r="982" s="12" customFormat="1" x14ac:dyDescent="0.3"/>
    <row r="983" s="12" customFormat="1" x14ac:dyDescent="0.3"/>
    <row r="984" s="12" customFormat="1" x14ac:dyDescent="0.3"/>
    <row r="985" s="12" customFormat="1" x14ac:dyDescent="0.3"/>
    <row r="986" s="12" customFormat="1" x14ac:dyDescent="0.3"/>
    <row r="987" s="12" customFormat="1" x14ac:dyDescent="0.3"/>
    <row r="988" s="12" customFormat="1" x14ac:dyDescent="0.3"/>
    <row r="989" s="12" customFormat="1" x14ac:dyDescent="0.3"/>
    <row r="990" s="12" customFormat="1" x14ac:dyDescent="0.3"/>
    <row r="991" s="12" customFormat="1" x14ac:dyDescent="0.3"/>
    <row r="992" s="12" customFormat="1" x14ac:dyDescent="0.3"/>
    <row r="993" s="12" customFormat="1" x14ac:dyDescent="0.3"/>
    <row r="994" s="12" customFormat="1" x14ac:dyDescent="0.3"/>
    <row r="995" s="12" customFormat="1" x14ac:dyDescent="0.3"/>
    <row r="996" s="12" customFormat="1" x14ac:dyDescent="0.3"/>
    <row r="997" s="12" customFormat="1" x14ac:dyDescent="0.3"/>
    <row r="998" s="12" customFormat="1" x14ac:dyDescent="0.3"/>
    <row r="999" s="12" customFormat="1" x14ac:dyDescent="0.3"/>
    <row r="1000" s="12" customFormat="1" x14ac:dyDescent="0.3"/>
    <row r="1001" s="12" customFormat="1" x14ac:dyDescent="0.3"/>
    <row r="1002" s="12" customFormat="1" x14ac:dyDescent="0.3"/>
    <row r="1003" s="12" customFormat="1" x14ac:dyDescent="0.3"/>
    <row r="1004" s="12" customFormat="1" x14ac:dyDescent="0.3"/>
    <row r="1005" s="12" customFormat="1" x14ac:dyDescent="0.3"/>
    <row r="1006" s="12" customFormat="1" x14ac:dyDescent="0.3"/>
    <row r="1007" s="12" customFormat="1" x14ac:dyDescent="0.3"/>
    <row r="1008" s="12" customFormat="1" x14ac:dyDescent="0.3"/>
    <row r="1009" s="12" customFormat="1" x14ac:dyDescent="0.3"/>
    <row r="1010" s="12" customFormat="1" x14ac:dyDescent="0.3"/>
    <row r="1011" s="12" customFormat="1" x14ac:dyDescent="0.3"/>
    <row r="1012" s="12" customFormat="1" x14ac:dyDescent="0.3"/>
    <row r="1013" s="12" customFormat="1" x14ac:dyDescent="0.3"/>
    <row r="1014" s="12" customFormat="1" x14ac:dyDescent="0.3"/>
    <row r="1015" s="12" customFormat="1" x14ac:dyDescent="0.3"/>
    <row r="1016" s="12" customFormat="1" x14ac:dyDescent="0.3"/>
    <row r="1017" s="12" customFormat="1" x14ac:dyDescent="0.3"/>
    <row r="1018" s="12" customFormat="1" x14ac:dyDescent="0.3"/>
    <row r="1019" s="12" customFormat="1" x14ac:dyDescent="0.3"/>
    <row r="1020" s="12" customFormat="1" x14ac:dyDescent="0.3"/>
    <row r="1021" s="12" customFormat="1" x14ac:dyDescent="0.3"/>
    <row r="1022" s="12" customFormat="1" x14ac:dyDescent="0.3"/>
    <row r="1023" s="12" customFormat="1" x14ac:dyDescent="0.3"/>
    <row r="1024" s="12" customFormat="1" x14ac:dyDescent="0.3"/>
    <row r="1025" s="12" customFormat="1" x14ac:dyDescent="0.3"/>
    <row r="1026" s="12" customFormat="1" x14ac:dyDescent="0.3"/>
    <row r="1027" s="12" customFormat="1" x14ac:dyDescent="0.3"/>
    <row r="1028" s="12" customFormat="1" x14ac:dyDescent="0.3"/>
    <row r="1029" s="12" customFormat="1" x14ac:dyDescent="0.3"/>
    <row r="1030" s="12" customFormat="1" x14ac:dyDescent="0.3"/>
    <row r="1031" s="12" customFormat="1" x14ac:dyDescent="0.3"/>
    <row r="1032" s="12" customFormat="1" x14ac:dyDescent="0.3"/>
    <row r="1033" s="12" customFormat="1" x14ac:dyDescent="0.3"/>
    <row r="1034" s="12" customFormat="1" x14ac:dyDescent="0.3"/>
    <row r="1035" s="12" customFormat="1" x14ac:dyDescent="0.3"/>
    <row r="1036" s="12" customFormat="1" x14ac:dyDescent="0.3"/>
    <row r="1037" s="12" customFormat="1" x14ac:dyDescent="0.3"/>
    <row r="1038" s="12" customFormat="1" x14ac:dyDescent="0.3"/>
    <row r="1039" s="12" customFormat="1" x14ac:dyDescent="0.3"/>
    <row r="1040" s="12" customFormat="1" x14ac:dyDescent="0.3"/>
    <row r="1041" s="12" customFormat="1" x14ac:dyDescent="0.3"/>
    <row r="1042" s="12" customFormat="1" x14ac:dyDescent="0.3"/>
    <row r="1043" s="12" customFormat="1" x14ac:dyDescent="0.3"/>
    <row r="1044" s="12" customFormat="1" x14ac:dyDescent="0.3"/>
    <row r="1045" s="12" customFormat="1" x14ac:dyDescent="0.3"/>
    <row r="1046" s="12" customFormat="1" x14ac:dyDescent="0.3"/>
    <row r="1047" s="12" customFormat="1" x14ac:dyDescent="0.3"/>
    <row r="1048" s="12" customFormat="1" x14ac:dyDescent="0.3"/>
    <row r="1049" s="12" customFormat="1" x14ac:dyDescent="0.3"/>
    <row r="1050" s="12" customFormat="1" x14ac:dyDescent="0.3"/>
    <row r="1051" s="12" customFormat="1" x14ac:dyDescent="0.3"/>
    <row r="1052" s="12" customFormat="1" x14ac:dyDescent="0.3"/>
    <row r="1053" s="12" customFormat="1" x14ac:dyDescent="0.3"/>
    <row r="1054" s="12" customFormat="1" x14ac:dyDescent="0.3"/>
    <row r="1055" s="12" customFormat="1" x14ac:dyDescent="0.3"/>
    <row r="1056" s="12" customFormat="1" x14ac:dyDescent="0.3"/>
    <row r="1057" s="12" customFormat="1" x14ac:dyDescent="0.3"/>
    <row r="1058" s="12" customFormat="1" x14ac:dyDescent="0.3"/>
    <row r="1059" s="12" customFormat="1" x14ac:dyDescent="0.3"/>
    <row r="1060" s="12" customFormat="1" x14ac:dyDescent="0.3"/>
    <row r="1061" s="12" customFormat="1" x14ac:dyDescent="0.3"/>
    <row r="1062" s="12" customFormat="1" x14ac:dyDescent="0.3"/>
    <row r="1063" s="12" customFormat="1" x14ac:dyDescent="0.3"/>
    <row r="1064" s="12" customFormat="1" x14ac:dyDescent="0.3"/>
    <row r="1065" s="12" customFormat="1" x14ac:dyDescent="0.3"/>
    <row r="1066" s="12" customFormat="1" x14ac:dyDescent="0.3"/>
    <row r="1067" s="12" customFormat="1" x14ac:dyDescent="0.3"/>
    <row r="1068" s="12" customFormat="1" x14ac:dyDescent="0.3"/>
    <row r="1069" s="12" customFormat="1" x14ac:dyDescent="0.3"/>
    <row r="1070" s="12" customFormat="1" x14ac:dyDescent="0.3"/>
    <row r="1071" s="12" customFormat="1" x14ac:dyDescent="0.3"/>
    <row r="1072" s="12" customFormat="1" x14ac:dyDescent="0.3"/>
    <row r="1073" s="12" customFormat="1" x14ac:dyDescent="0.3"/>
    <row r="1074" s="12" customFormat="1" x14ac:dyDescent="0.3"/>
    <row r="1075" s="12" customFormat="1" x14ac:dyDescent="0.3"/>
    <row r="1076" s="12" customFormat="1" x14ac:dyDescent="0.3"/>
    <row r="1077" s="12" customFormat="1" x14ac:dyDescent="0.3"/>
    <row r="1078" s="12" customFormat="1" x14ac:dyDescent="0.3"/>
    <row r="1079" s="12" customFormat="1" x14ac:dyDescent="0.3"/>
    <row r="1080" s="12" customFormat="1" x14ac:dyDescent="0.3"/>
    <row r="1081" s="12" customFormat="1" x14ac:dyDescent="0.3"/>
    <row r="1082" s="12" customFormat="1" x14ac:dyDescent="0.3"/>
    <row r="1083" s="12" customFormat="1" x14ac:dyDescent="0.3"/>
    <row r="1084" s="12" customFormat="1" x14ac:dyDescent="0.3"/>
    <row r="1085" s="12" customFormat="1" x14ac:dyDescent="0.3"/>
    <row r="1086" s="12" customFormat="1" x14ac:dyDescent="0.3"/>
    <row r="1087" s="12" customFormat="1" x14ac:dyDescent="0.3"/>
    <row r="1088" s="12" customFormat="1" x14ac:dyDescent="0.3"/>
    <row r="1089" s="12" customFormat="1" x14ac:dyDescent="0.3"/>
    <row r="1090" s="12" customFormat="1" x14ac:dyDescent="0.3"/>
    <row r="1091" s="12" customFormat="1" x14ac:dyDescent="0.3"/>
    <row r="1092" s="12" customFormat="1" x14ac:dyDescent="0.3"/>
    <row r="1093" s="12" customFormat="1" x14ac:dyDescent="0.3"/>
    <row r="1094" s="12" customFormat="1" x14ac:dyDescent="0.3"/>
    <row r="1095" s="12" customFormat="1" x14ac:dyDescent="0.3"/>
    <row r="1096" s="12" customFormat="1" x14ac:dyDescent="0.3"/>
    <row r="1097" s="12" customFormat="1" x14ac:dyDescent="0.3"/>
    <row r="1098" s="12" customFormat="1" x14ac:dyDescent="0.3"/>
    <row r="1099" s="12" customFormat="1" x14ac:dyDescent="0.3"/>
    <row r="1100" s="12" customFormat="1" x14ac:dyDescent="0.3"/>
    <row r="1101" s="12" customFormat="1" x14ac:dyDescent="0.3"/>
    <row r="1102" s="12" customFormat="1" x14ac:dyDescent="0.3"/>
    <row r="1103" s="12" customFormat="1" x14ac:dyDescent="0.3"/>
    <row r="1104" s="12" customFormat="1" x14ac:dyDescent="0.3"/>
    <row r="1105" s="12" customFormat="1" x14ac:dyDescent="0.3"/>
    <row r="1106" s="12" customFormat="1" x14ac:dyDescent="0.3"/>
    <row r="1107" s="12" customFormat="1" x14ac:dyDescent="0.3"/>
    <row r="1108" s="12" customFormat="1" x14ac:dyDescent="0.3"/>
    <row r="1109" s="12" customFormat="1" x14ac:dyDescent="0.3"/>
    <row r="1110" s="12" customFormat="1" x14ac:dyDescent="0.3"/>
    <row r="1111" s="12" customFormat="1" x14ac:dyDescent="0.3"/>
    <row r="1112" s="12" customFormat="1" x14ac:dyDescent="0.3"/>
    <row r="1113" s="12" customFormat="1" x14ac:dyDescent="0.3"/>
    <row r="1114" s="12" customFormat="1" x14ac:dyDescent="0.3"/>
    <row r="1115" s="12" customFormat="1" x14ac:dyDescent="0.3"/>
    <row r="1116" s="12" customFormat="1" x14ac:dyDescent="0.3"/>
    <row r="1117" s="12" customFormat="1" x14ac:dyDescent="0.3"/>
    <row r="1118" s="12" customFormat="1" x14ac:dyDescent="0.3"/>
    <row r="1119" s="12" customFormat="1" x14ac:dyDescent="0.3"/>
    <row r="1120" s="12" customFormat="1" x14ac:dyDescent="0.3"/>
    <row r="1121" s="12" customFormat="1" x14ac:dyDescent="0.3"/>
    <row r="1122" s="12" customFormat="1" x14ac:dyDescent="0.3"/>
    <row r="1123" s="12" customFormat="1" x14ac:dyDescent="0.3"/>
    <row r="1124" s="12" customFormat="1" x14ac:dyDescent="0.3"/>
    <row r="1125" s="12" customFormat="1" x14ac:dyDescent="0.3"/>
    <row r="1126" s="12" customFormat="1" x14ac:dyDescent="0.3"/>
    <row r="1127" s="12" customFormat="1" x14ac:dyDescent="0.3"/>
    <row r="1128" s="12" customFormat="1" x14ac:dyDescent="0.3"/>
    <row r="1129" s="12" customFormat="1" x14ac:dyDescent="0.3"/>
    <row r="1130" s="12" customFormat="1" x14ac:dyDescent="0.3"/>
    <row r="1131" s="12" customFormat="1" x14ac:dyDescent="0.3"/>
    <row r="1132" s="12" customFormat="1" x14ac:dyDescent="0.3"/>
    <row r="1133" s="12" customFormat="1" x14ac:dyDescent="0.3"/>
    <row r="1134" s="12" customFormat="1" x14ac:dyDescent="0.3"/>
    <row r="1135" s="12" customFormat="1" x14ac:dyDescent="0.3"/>
    <row r="1136" s="12" customFormat="1" x14ac:dyDescent="0.3"/>
    <row r="1137" s="12" customFormat="1" x14ac:dyDescent="0.3"/>
    <row r="1138" s="12" customFormat="1" x14ac:dyDescent="0.3"/>
    <row r="1139" s="12" customFormat="1" x14ac:dyDescent="0.3"/>
    <row r="1140" s="12" customFormat="1" x14ac:dyDescent="0.3"/>
    <row r="1141" s="12" customFormat="1" x14ac:dyDescent="0.3"/>
    <row r="1142" s="12" customFormat="1" x14ac:dyDescent="0.3"/>
    <row r="1143" s="12" customFormat="1" x14ac:dyDescent="0.3"/>
    <row r="1144" s="12" customFormat="1" x14ac:dyDescent="0.3"/>
    <row r="1145" s="12" customFormat="1" x14ac:dyDescent="0.3"/>
    <row r="1146" s="12" customFormat="1" x14ac:dyDescent="0.3"/>
    <row r="1147" s="12" customFormat="1" x14ac:dyDescent="0.3"/>
    <row r="1148" s="12" customFormat="1" x14ac:dyDescent="0.3"/>
    <row r="1149" s="12" customFormat="1" x14ac:dyDescent="0.3"/>
    <row r="1150" s="12" customFormat="1" x14ac:dyDescent="0.3"/>
    <row r="1151" s="12" customFormat="1" x14ac:dyDescent="0.3"/>
    <row r="1152" s="12" customFormat="1" x14ac:dyDescent="0.3"/>
    <row r="1153" s="12" customFormat="1" x14ac:dyDescent="0.3"/>
    <row r="1154" s="12" customFormat="1" x14ac:dyDescent="0.3"/>
    <row r="1155" s="12" customFormat="1" x14ac:dyDescent="0.3"/>
    <row r="1156" s="12" customFormat="1" x14ac:dyDescent="0.3"/>
    <row r="1157" s="12" customFormat="1" x14ac:dyDescent="0.3"/>
    <row r="1158" s="12" customFormat="1" x14ac:dyDescent="0.3"/>
    <row r="1159" s="12" customFormat="1" x14ac:dyDescent="0.3"/>
    <row r="1160" s="12" customFormat="1" x14ac:dyDescent="0.3"/>
    <row r="1161" s="12" customFormat="1" x14ac:dyDescent="0.3"/>
    <row r="1162" s="12" customFormat="1" x14ac:dyDescent="0.3"/>
    <row r="1163" s="12" customFormat="1" x14ac:dyDescent="0.3"/>
    <row r="1164" s="12" customFormat="1" x14ac:dyDescent="0.3"/>
    <row r="1165" s="12" customFormat="1" x14ac:dyDescent="0.3"/>
    <row r="1166" s="12" customFormat="1" x14ac:dyDescent="0.3"/>
    <row r="1167" s="12" customFormat="1" x14ac:dyDescent="0.3"/>
    <row r="1168" s="12" customFormat="1" x14ac:dyDescent="0.3"/>
    <row r="1169" s="12" customFormat="1" x14ac:dyDescent="0.3"/>
    <row r="1170" s="12" customFormat="1" x14ac:dyDescent="0.3"/>
    <row r="1171" s="12" customFormat="1" x14ac:dyDescent="0.3"/>
    <row r="1172" s="12" customFormat="1" x14ac:dyDescent="0.3"/>
    <row r="1173" s="12" customFormat="1" x14ac:dyDescent="0.3"/>
    <row r="1174" s="12" customFormat="1" x14ac:dyDescent="0.3"/>
    <row r="1175" s="12" customFormat="1" x14ac:dyDescent="0.3"/>
    <row r="1176" s="12" customFormat="1" x14ac:dyDescent="0.3"/>
    <row r="1177" s="12" customFormat="1" x14ac:dyDescent="0.3"/>
    <row r="1178" s="12" customFormat="1" x14ac:dyDescent="0.3"/>
    <row r="1179" s="12" customFormat="1" x14ac:dyDescent="0.3"/>
    <row r="1180" s="12" customFormat="1" x14ac:dyDescent="0.3"/>
    <row r="1181" s="12" customFormat="1" x14ac:dyDescent="0.3"/>
    <row r="1182" s="12" customFormat="1" x14ac:dyDescent="0.3"/>
    <row r="1183" s="12" customFormat="1" x14ac:dyDescent="0.3"/>
    <row r="1184" s="12" customFormat="1" x14ac:dyDescent="0.3"/>
    <row r="1185" s="12" customFormat="1" x14ac:dyDescent="0.3"/>
    <row r="1186" s="12" customFormat="1" x14ac:dyDescent="0.3"/>
    <row r="1187" s="12" customFormat="1" x14ac:dyDescent="0.3"/>
    <row r="1188" s="12" customFormat="1" x14ac:dyDescent="0.3"/>
    <row r="1189" s="12" customFormat="1" x14ac:dyDescent="0.3"/>
    <row r="1190" s="12" customFormat="1" x14ac:dyDescent="0.3"/>
    <row r="1191" s="12" customFormat="1" x14ac:dyDescent="0.3"/>
    <row r="1192" s="12" customFormat="1" x14ac:dyDescent="0.3"/>
    <row r="1193" s="12" customFormat="1" x14ac:dyDescent="0.3"/>
    <row r="1194" s="12" customFormat="1" x14ac:dyDescent="0.3"/>
    <row r="1195" s="12" customFormat="1" x14ac:dyDescent="0.3"/>
    <row r="1196" s="12" customFormat="1" x14ac:dyDescent="0.3"/>
    <row r="1197" s="12" customFormat="1" x14ac:dyDescent="0.3"/>
    <row r="1198" s="12" customFormat="1" x14ac:dyDescent="0.3"/>
    <row r="1199" s="12" customFormat="1" x14ac:dyDescent="0.3"/>
    <row r="1200" s="12" customFormat="1" x14ac:dyDescent="0.3"/>
    <row r="1201" s="12" customFormat="1" x14ac:dyDescent="0.3"/>
    <row r="1202" s="12" customFormat="1" x14ac:dyDescent="0.3"/>
    <row r="1203" s="12" customFormat="1" x14ac:dyDescent="0.3"/>
    <row r="1204" s="12" customFormat="1" x14ac:dyDescent="0.3"/>
    <row r="1205" s="12" customFormat="1" x14ac:dyDescent="0.3"/>
    <row r="1206" s="12" customFormat="1" x14ac:dyDescent="0.3"/>
    <row r="1207" s="12" customFormat="1" x14ac:dyDescent="0.3"/>
    <row r="1208" s="12" customFormat="1" x14ac:dyDescent="0.3"/>
    <row r="1209" s="12" customFormat="1" x14ac:dyDescent="0.3"/>
    <row r="1210" s="12" customFormat="1" x14ac:dyDescent="0.3"/>
    <row r="1211" s="12" customFormat="1" x14ac:dyDescent="0.3"/>
    <row r="1212" s="12" customFormat="1" x14ac:dyDescent="0.3"/>
    <row r="1213" s="12" customFormat="1" x14ac:dyDescent="0.3"/>
    <row r="1214" s="12" customFormat="1" x14ac:dyDescent="0.3"/>
    <row r="1215" s="12" customFormat="1" x14ac:dyDescent="0.3"/>
    <row r="1216" s="12" customFormat="1" x14ac:dyDescent="0.3"/>
    <row r="1217" s="12" customFormat="1" x14ac:dyDescent="0.3"/>
    <row r="1218" s="12" customFormat="1" x14ac:dyDescent="0.3"/>
    <row r="1219" s="12" customFormat="1" x14ac:dyDescent="0.3"/>
    <row r="1220" s="12" customFormat="1" x14ac:dyDescent="0.3"/>
    <row r="1221" s="12" customFormat="1" x14ac:dyDescent="0.3"/>
    <row r="1222" s="12" customFormat="1" x14ac:dyDescent="0.3"/>
    <row r="1223" s="12" customFormat="1" x14ac:dyDescent="0.3"/>
    <row r="1224" s="12" customFormat="1" x14ac:dyDescent="0.3"/>
    <row r="1225" s="12" customFormat="1" x14ac:dyDescent="0.3"/>
    <row r="1226" s="12" customFormat="1" x14ac:dyDescent="0.3"/>
    <row r="1227" s="12" customFormat="1" x14ac:dyDescent="0.3"/>
    <row r="1228" s="12" customFormat="1" x14ac:dyDescent="0.3"/>
    <row r="1229" s="12" customFormat="1" x14ac:dyDescent="0.3"/>
    <row r="1230" s="12" customFormat="1" x14ac:dyDescent="0.3"/>
    <row r="1231" s="12" customFormat="1" x14ac:dyDescent="0.3"/>
    <row r="1232" s="12" customFormat="1" x14ac:dyDescent="0.3"/>
    <row r="1233" s="12" customFormat="1" x14ac:dyDescent="0.3"/>
    <row r="1234" s="12" customFormat="1" x14ac:dyDescent="0.3"/>
    <row r="1235" s="12" customFormat="1" x14ac:dyDescent="0.3"/>
    <row r="1236" s="12" customFormat="1" x14ac:dyDescent="0.3"/>
    <row r="1237" s="12" customFormat="1" x14ac:dyDescent="0.3"/>
    <row r="1238" s="12" customFormat="1" x14ac:dyDescent="0.3"/>
    <row r="1239" s="12" customFormat="1" x14ac:dyDescent="0.3"/>
    <row r="1240" s="12" customFormat="1" x14ac:dyDescent="0.3"/>
    <row r="1241" s="12" customFormat="1" x14ac:dyDescent="0.3"/>
    <row r="1242" s="12" customFormat="1" x14ac:dyDescent="0.3"/>
    <row r="1243" s="12" customFormat="1" x14ac:dyDescent="0.3"/>
    <row r="1244" s="12" customFormat="1" x14ac:dyDescent="0.3"/>
    <row r="1245" s="12" customFormat="1" x14ac:dyDescent="0.3"/>
    <row r="1246" s="12" customFormat="1" x14ac:dyDescent="0.3"/>
    <row r="1247" s="12" customFormat="1" x14ac:dyDescent="0.3"/>
    <row r="1248" s="12" customFormat="1" x14ac:dyDescent="0.3"/>
    <row r="1249" s="12" customFormat="1" x14ac:dyDescent="0.3"/>
    <row r="1250" s="12" customFormat="1" x14ac:dyDescent="0.3"/>
    <row r="1251" s="12" customFormat="1" x14ac:dyDescent="0.3"/>
    <row r="1252" s="12" customFormat="1" x14ac:dyDescent="0.3"/>
    <row r="1253" s="12" customFormat="1" x14ac:dyDescent="0.3"/>
    <row r="1254" s="12" customFormat="1" x14ac:dyDescent="0.3"/>
    <row r="1255" s="12" customFormat="1" x14ac:dyDescent="0.3"/>
    <row r="1256" s="12" customFormat="1" x14ac:dyDescent="0.3"/>
    <row r="1257" s="12" customFormat="1" x14ac:dyDescent="0.3"/>
    <row r="1258" s="12" customFormat="1" x14ac:dyDescent="0.3"/>
    <row r="1259" s="12" customFormat="1" x14ac:dyDescent="0.3"/>
    <row r="1260" s="12" customFormat="1" x14ac:dyDescent="0.3"/>
    <row r="1261" s="12" customFormat="1" x14ac:dyDescent="0.3"/>
    <row r="1262" s="12" customFormat="1" x14ac:dyDescent="0.3"/>
    <row r="1263" s="12" customFormat="1" x14ac:dyDescent="0.3"/>
    <row r="1264" s="12" customFormat="1" x14ac:dyDescent="0.3"/>
    <row r="1265" s="12" customFormat="1" x14ac:dyDescent="0.3"/>
    <row r="1266" s="12" customFormat="1" x14ac:dyDescent="0.3"/>
    <row r="1267" s="12" customFormat="1" x14ac:dyDescent="0.3"/>
    <row r="1268" s="12" customFormat="1" x14ac:dyDescent="0.3"/>
    <row r="1269" s="12" customFormat="1" x14ac:dyDescent="0.3"/>
    <row r="1270" s="12" customFormat="1" x14ac:dyDescent="0.3"/>
    <row r="1271" s="12" customFormat="1" x14ac:dyDescent="0.3"/>
    <row r="1272" s="12" customFormat="1" x14ac:dyDescent="0.3"/>
    <row r="1273" s="12" customFormat="1" x14ac:dyDescent="0.3"/>
    <row r="1274" s="12" customFormat="1" x14ac:dyDescent="0.3"/>
    <row r="1275" s="12" customFormat="1" x14ac:dyDescent="0.3"/>
    <row r="1276" s="12" customFormat="1" x14ac:dyDescent="0.3"/>
    <row r="1277" s="12" customFormat="1" x14ac:dyDescent="0.3"/>
    <row r="1278" s="12" customFormat="1" x14ac:dyDescent="0.3"/>
    <row r="1279" s="12" customFormat="1" x14ac:dyDescent="0.3"/>
    <row r="1280" s="12" customFormat="1" x14ac:dyDescent="0.3"/>
    <row r="1281" s="12" customFormat="1" x14ac:dyDescent="0.3"/>
    <row r="1282" s="12" customFormat="1" x14ac:dyDescent="0.3"/>
    <row r="1283" s="12" customFormat="1" x14ac:dyDescent="0.3"/>
    <row r="1284" s="12" customFormat="1" x14ac:dyDescent="0.3"/>
    <row r="1285" s="12" customFormat="1" x14ac:dyDescent="0.3"/>
    <row r="1286" s="12" customFormat="1" x14ac:dyDescent="0.3"/>
    <row r="1287" s="12" customFormat="1" x14ac:dyDescent="0.3"/>
    <row r="1288" s="12" customFormat="1" x14ac:dyDescent="0.3"/>
    <row r="1289" s="12" customFormat="1" x14ac:dyDescent="0.3"/>
    <row r="1290" s="12" customFormat="1" x14ac:dyDescent="0.3"/>
    <row r="1291" s="12" customFormat="1" x14ac:dyDescent="0.3"/>
    <row r="1292" s="12" customFormat="1" x14ac:dyDescent="0.3"/>
    <row r="1293" s="12" customFormat="1" x14ac:dyDescent="0.3"/>
    <row r="1294" s="12" customFormat="1" x14ac:dyDescent="0.3"/>
    <row r="1295" s="12" customFormat="1" x14ac:dyDescent="0.3"/>
    <row r="1296" s="12" customFormat="1" x14ac:dyDescent="0.3"/>
    <row r="1297" s="12" customFormat="1" x14ac:dyDescent="0.3"/>
    <row r="1298" s="12" customFormat="1" x14ac:dyDescent="0.3"/>
    <row r="1299" s="12" customFormat="1" x14ac:dyDescent="0.3"/>
    <row r="1300" s="12" customFormat="1" x14ac:dyDescent="0.3"/>
    <row r="1301" s="12" customFormat="1" x14ac:dyDescent="0.3"/>
    <row r="1302" s="12" customFormat="1" x14ac:dyDescent="0.3"/>
    <row r="1303" s="12" customFormat="1" x14ac:dyDescent="0.3"/>
    <row r="1304" s="12" customFormat="1" x14ac:dyDescent="0.3"/>
    <row r="1305" s="12" customFormat="1" x14ac:dyDescent="0.3"/>
    <row r="1306" s="12" customFormat="1" x14ac:dyDescent="0.3"/>
    <row r="1307" s="12" customFormat="1" x14ac:dyDescent="0.3"/>
    <row r="1308" s="12" customFormat="1" x14ac:dyDescent="0.3"/>
    <row r="1309" s="12" customFormat="1" x14ac:dyDescent="0.3"/>
    <row r="1310" s="12" customFormat="1" x14ac:dyDescent="0.3"/>
    <row r="1311" s="12" customFormat="1" x14ac:dyDescent="0.3"/>
    <row r="1312" s="12" customFormat="1" x14ac:dyDescent="0.3"/>
    <row r="1313" s="12" customFormat="1" x14ac:dyDescent="0.3"/>
    <row r="1314" s="12" customFormat="1" x14ac:dyDescent="0.3"/>
    <row r="1315" s="12" customFormat="1" x14ac:dyDescent="0.3"/>
    <row r="1316" s="12" customFormat="1" x14ac:dyDescent="0.3"/>
    <row r="1317" s="12" customFormat="1" x14ac:dyDescent="0.3"/>
    <row r="1318" s="12" customFormat="1" x14ac:dyDescent="0.3"/>
    <row r="1319" s="12" customFormat="1" x14ac:dyDescent="0.3"/>
    <row r="1320" s="12" customFormat="1" x14ac:dyDescent="0.3"/>
    <row r="1321" s="12" customFormat="1" x14ac:dyDescent="0.3"/>
    <row r="1322" s="12" customFormat="1" x14ac:dyDescent="0.3"/>
    <row r="1323" s="12" customFormat="1" x14ac:dyDescent="0.3"/>
    <row r="1324" s="12" customFormat="1" x14ac:dyDescent="0.3"/>
    <row r="1325" s="12" customFormat="1" x14ac:dyDescent="0.3"/>
    <row r="1326" s="12" customFormat="1" x14ac:dyDescent="0.3"/>
    <row r="1327" s="12" customFormat="1" x14ac:dyDescent="0.3"/>
    <row r="1328" s="12" customFormat="1" x14ac:dyDescent="0.3"/>
    <row r="1329" s="12" customFormat="1" x14ac:dyDescent="0.3"/>
    <row r="1330" s="12" customFormat="1" x14ac:dyDescent="0.3"/>
    <row r="1331" s="12" customFormat="1" x14ac:dyDescent="0.3"/>
    <row r="1332" s="12" customFormat="1" x14ac:dyDescent="0.3"/>
    <row r="1333" s="12" customFormat="1" x14ac:dyDescent="0.3"/>
    <row r="1334" s="12" customFormat="1" x14ac:dyDescent="0.3"/>
    <row r="1335" s="12" customFormat="1" x14ac:dyDescent="0.3"/>
    <row r="1336" s="12" customFormat="1" x14ac:dyDescent="0.3"/>
    <row r="1337" s="12" customFormat="1" x14ac:dyDescent="0.3"/>
    <row r="1338" s="12" customFormat="1" x14ac:dyDescent="0.3"/>
    <row r="1339" s="12" customFormat="1" x14ac:dyDescent="0.3"/>
    <row r="1340" s="12" customFormat="1" x14ac:dyDescent="0.3"/>
    <row r="1341" s="12" customFormat="1" x14ac:dyDescent="0.3"/>
    <row r="1342" s="12" customFormat="1" x14ac:dyDescent="0.3"/>
    <row r="1343" s="12" customFormat="1" x14ac:dyDescent="0.3"/>
    <row r="1344" s="12" customFormat="1" x14ac:dyDescent="0.3"/>
    <row r="1345" s="12" customFormat="1" x14ac:dyDescent="0.3"/>
    <row r="1346" s="12" customFormat="1" x14ac:dyDescent="0.3"/>
    <row r="1347" s="12" customFormat="1" x14ac:dyDescent="0.3"/>
    <row r="1348" s="12" customFormat="1" x14ac:dyDescent="0.3"/>
  </sheetData>
  <mergeCells count="3">
    <mergeCell ref="C3:N3"/>
    <mergeCell ref="C4:N4"/>
    <mergeCell ref="C5:N5"/>
  </mergeCells>
  <phoneticPr fontId="28" type="noConversion"/>
  <pageMargins left="0.7" right="0.7" top="0.75" bottom="0.75" header="0.3" footer="0.3"/>
  <pageSetup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236"/>
  <sheetViews>
    <sheetView view="pageBreakPreview" zoomScale="85" zoomScaleNormal="85" zoomScaleSheetLayoutView="85" workbookViewId="0">
      <selection activeCell="I86" sqref="I86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17.10937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12" customFormat="1" ht="15.6" x14ac:dyDescent="0.3"/>
    <row r="2" spans="2:20" s="12" customFormat="1" ht="20.399999999999999" x14ac:dyDescent="0.35">
      <c r="B2" s="198" t="s">
        <v>38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68"/>
    </row>
    <row r="3" spans="2:20" s="12" customFormat="1" ht="17.399999999999999" x14ac:dyDescent="0.3">
      <c r="B3" s="203" t="s">
        <v>182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69"/>
    </row>
    <row r="4" spans="2:20" s="12" customFormat="1" ht="17.399999999999999" customHeight="1" x14ac:dyDescent="0.3">
      <c r="H4" s="205"/>
      <c r="I4" s="205"/>
    </row>
    <row r="5" spans="2:20" s="12" customFormat="1" ht="15.6" x14ac:dyDescent="0.3"/>
    <row r="6" spans="2:20" s="12" customFormat="1" ht="16.2" thickBot="1" x14ac:dyDescent="0.35">
      <c r="B6" s="204" t="s">
        <v>39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2:20" s="12" customFormat="1" ht="26.25" customHeight="1" thickTop="1" thickBot="1" x14ac:dyDescent="0.35">
      <c r="B7" s="68" t="s">
        <v>40</v>
      </c>
      <c r="C7" s="71">
        <v>0.5</v>
      </c>
      <c r="D7" s="72">
        <v>0.75</v>
      </c>
      <c r="E7" s="73">
        <v>1</v>
      </c>
      <c r="F7" s="72">
        <v>1.5</v>
      </c>
      <c r="G7" s="73">
        <v>2</v>
      </c>
      <c r="H7" s="74">
        <v>3</v>
      </c>
      <c r="I7" s="73">
        <v>4</v>
      </c>
      <c r="J7" s="73">
        <v>6</v>
      </c>
      <c r="K7" s="73">
        <v>8</v>
      </c>
      <c r="L7" s="74">
        <v>10</v>
      </c>
      <c r="M7" s="74">
        <v>12</v>
      </c>
      <c r="N7" s="74">
        <v>16</v>
      </c>
      <c r="O7" s="73">
        <v>20</v>
      </c>
      <c r="P7" s="70" t="s">
        <v>41</v>
      </c>
      <c r="T7" s="16"/>
    </row>
    <row r="8" spans="2:20" s="12" customFormat="1" ht="16.8" thickTop="1" thickBot="1" x14ac:dyDescent="0.35">
      <c r="B8" s="64" t="s">
        <v>138</v>
      </c>
      <c r="C8" s="79">
        <v>82</v>
      </c>
      <c r="D8" s="79">
        <v>20</v>
      </c>
      <c r="E8" s="79">
        <v>1</v>
      </c>
      <c r="F8" s="79" t="s">
        <v>119</v>
      </c>
      <c r="G8" s="79">
        <v>35</v>
      </c>
      <c r="H8" s="79">
        <v>19</v>
      </c>
      <c r="I8" s="79">
        <v>13</v>
      </c>
      <c r="J8" s="79">
        <v>8</v>
      </c>
      <c r="K8" s="79">
        <v>1</v>
      </c>
      <c r="L8" s="79" t="s">
        <v>119</v>
      </c>
      <c r="M8" s="79" t="s">
        <v>119</v>
      </c>
      <c r="N8" s="79">
        <v>2</v>
      </c>
      <c r="O8" s="79">
        <v>1</v>
      </c>
      <c r="P8" s="65">
        <f>SUM(C8:O8)</f>
        <v>182</v>
      </c>
    </row>
    <row r="9" spans="2:20" s="12" customFormat="1" ht="16.8" thickTop="1" thickBot="1" x14ac:dyDescent="0.35">
      <c r="B9" s="64" t="s">
        <v>139</v>
      </c>
      <c r="C9" s="79">
        <v>57</v>
      </c>
      <c r="D9" s="79">
        <v>19</v>
      </c>
      <c r="E9" s="79">
        <v>1</v>
      </c>
      <c r="F9" s="79">
        <v>1</v>
      </c>
      <c r="G9" s="79">
        <v>26</v>
      </c>
      <c r="H9" s="79">
        <v>22</v>
      </c>
      <c r="I9" s="79">
        <v>13</v>
      </c>
      <c r="J9" s="79">
        <v>8</v>
      </c>
      <c r="K9" s="79">
        <v>1</v>
      </c>
      <c r="L9" s="79">
        <v>1</v>
      </c>
      <c r="M9" s="79">
        <v>1</v>
      </c>
      <c r="N9" s="79" t="s">
        <v>119</v>
      </c>
      <c r="O9" s="79">
        <v>2</v>
      </c>
      <c r="P9" s="65">
        <f>SUM(C9:O9)</f>
        <v>152</v>
      </c>
    </row>
    <row r="10" spans="2:20" s="12" customFormat="1" ht="16.8" thickTop="1" thickBot="1" x14ac:dyDescent="0.35">
      <c r="B10" s="64" t="s">
        <v>140</v>
      </c>
      <c r="C10" s="79">
        <v>56</v>
      </c>
      <c r="D10" s="79">
        <v>17</v>
      </c>
      <c r="E10" s="79">
        <v>3</v>
      </c>
      <c r="F10" s="79">
        <v>2</v>
      </c>
      <c r="G10" s="79">
        <v>29</v>
      </c>
      <c r="H10" s="79">
        <v>34</v>
      </c>
      <c r="I10" s="79">
        <v>14</v>
      </c>
      <c r="J10" s="79">
        <v>10</v>
      </c>
      <c r="K10" s="79">
        <v>4</v>
      </c>
      <c r="L10" s="79" t="s">
        <v>119</v>
      </c>
      <c r="M10" s="79" t="s">
        <v>119</v>
      </c>
      <c r="N10" s="79">
        <v>2</v>
      </c>
      <c r="O10" s="79" t="s">
        <v>119</v>
      </c>
      <c r="P10" s="65">
        <f>SUM(C10:O10)</f>
        <v>171</v>
      </c>
    </row>
    <row r="11" spans="2:20" s="12" customFormat="1" ht="16.2" thickTop="1" x14ac:dyDescent="0.3"/>
    <row r="12" spans="2:20" s="12" customFormat="1" ht="15.6" x14ac:dyDescent="0.3"/>
    <row r="13" spans="2:20" s="12" customFormat="1" ht="15.6" x14ac:dyDescent="0.3"/>
    <row r="14" spans="2:20" s="12" customFormat="1" ht="15.6" x14ac:dyDescent="0.3"/>
    <row r="15" spans="2:20" s="12" customFormat="1" ht="15.6" x14ac:dyDescent="0.3"/>
    <row r="16" spans="2:20" s="12" customFormat="1" ht="15.6" x14ac:dyDescent="0.3"/>
    <row r="17" s="12" customFormat="1" ht="15.6" x14ac:dyDescent="0.3"/>
    <row r="18" s="12" customFormat="1" ht="15.6" x14ac:dyDescent="0.3"/>
    <row r="19" s="12" customFormat="1" ht="15.6" x14ac:dyDescent="0.3"/>
    <row r="20" s="12" customFormat="1" ht="15.6" x14ac:dyDescent="0.3"/>
    <row r="21" s="12" customFormat="1" ht="15.6" x14ac:dyDescent="0.3"/>
    <row r="22" s="12" customFormat="1" ht="15.6" x14ac:dyDescent="0.3"/>
    <row r="23" s="12" customFormat="1" ht="15.6" x14ac:dyDescent="0.3"/>
    <row r="24" s="12" customFormat="1" ht="15.6" x14ac:dyDescent="0.3"/>
    <row r="25" s="12" customFormat="1" ht="15.6" x14ac:dyDescent="0.3"/>
    <row r="26" s="12" customFormat="1" ht="15.6" x14ac:dyDescent="0.3"/>
    <row r="27" s="12" customFormat="1" ht="15.6" x14ac:dyDescent="0.3"/>
    <row r="28" s="12" customFormat="1" ht="15.6" x14ac:dyDescent="0.3"/>
    <row r="29" s="12" customFormat="1" ht="15.6" x14ac:dyDescent="0.3"/>
    <row r="30" s="12" customFormat="1" ht="15.6" x14ac:dyDescent="0.3"/>
    <row r="31" s="12" customFormat="1" ht="15.6" x14ac:dyDescent="0.3"/>
    <row r="32" s="12" customFormat="1" ht="15.6" x14ac:dyDescent="0.3"/>
    <row r="33" spans="2:18" s="12" customFormat="1" ht="15.6" x14ac:dyDescent="0.3"/>
    <row r="34" spans="2:18" s="12" customFormat="1" ht="15.6" x14ac:dyDescent="0.3"/>
    <row r="35" spans="2:18" s="12" customFormat="1" ht="15.6" x14ac:dyDescent="0.3"/>
    <row r="36" spans="2:18" s="12" customFormat="1" ht="15.6" x14ac:dyDescent="0.3"/>
    <row r="37" spans="2:18" s="12" customFormat="1" ht="15.6" x14ac:dyDescent="0.3"/>
    <row r="38" spans="2:18" s="12" customFormat="1" ht="15.6" x14ac:dyDescent="0.3"/>
    <row r="39" spans="2:18" s="12" customFormat="1" ht="15.6" x14ac:dyDescent="0.3"/>
    <row r="40" spans="2:18" s="12" customFormat="1" ht="15" customHeight="1" thickBot="1" x14ac:dyDescent="0.35">
      <c r="B40" s="206" t="s">
        <v>42</v>
      </c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</row>
    <row r="41" spans="2:18" s="12" customFormat="1" ht="30.75" customHeight="1" thickTop="1" thickBot="1" x14ac:dyDescent="0.35">
      <c r="B41" s="69" t="s">
        <v>22</v>
      </c>
      <c r="C41" s="69" t="s">
        <v>43</v>
      </c>
      <c r="D41" s="69">
        <v>0.5</v>
      </c>
      <c r="E41" s="69">
        <v>0.75</v>
      </c>
      <c r="F41" s="67">
        <v>1</v>
      </c>
      <c r="G41" s="66">
        <v>1.5</v>
      </c>
      <c r="H41" s="67">
        <v>2</v>
      </c>
      <c r="I41" s="67">
        <v>3</v>
      </c>
      <c r="J41" s="67">
        <v>4</v>
      </c>
      <c r="K41" s="67">
        <v>6</v>
      </c>
      <c r="L41" s="67">
        <v>8</v>
      </c>
      <c r="M41" s="67">
        <v>10</v>
      </c>
      <c r="N41" s="67">
        <v>12</v>
      </c>
      <c r="O41" s="67">
        <v>16</v>
      </c>
      <c r="P41" s="67">
        <v>20</v>
      </c>
      <c r="Q41" s="67">
        <v>24</v>
      </c>
      <c r="R41" s="69" t="s">
        <v>44</v>
      </c>
    </row>
    <row r="42" spans="2:18" s="12" customFormat="1" ht="16.8" thickTop="1" thickBot="1" x14ac:dyDescent="0.35">
      <c r="B42" s="202" t="s">
        <v>138</v>
      </c>
      <c r="C42" s="64" t="s">
        <v>183</v>
      </c>
      <c r="D42" s="80" t="s">
        <v>119</v>
      </c>
      <c r="E42" s="80" t="s">
        <v>119</v>
      </c>
      <c r="F42" s="80" t="s">
        <v>119</v>
      </c>
      <c r="G42" s="80" t="s">
        <v>119</v>
      </c>
      <c r="H42" s="80">
        <v>1</v>
      </c>
      <c r="I42" s="80">
        <v>2</v>
      </c>
      <c r="J42" s="80" t="s">
        <v>119</v>
      </c>
      <c r="K42" s="80">
        <v>1</v>
      </c>
      <c r="L42" s="80" t="s">
        <v>119</v>
      </c>
      <c r="M42" s="80" t="s">
        <v>119</v>
      </c>
      <c r="N42" s="80" t="s">
        <v>119</v>
      </c>
      <c r="O42" s="80" t="s">
        <v>119</v>
      </c>
      <c r="P42" s="80" t="s">
        <v>119</v>
      </c>
      <c r="Q42" s="80" t="s">
        <v>119</v>
      </c>
      <c r="R42" s="65">
        <f>SUM(D42:Q42)</f>
        <v>4</v>
      </c>
    </row>
    <row r="43" spans="2:18" s="12" customFormat="1" ht="16.8" thickTop="1" thickBot="1" x14ac:dyDescent="0.35">
      <c r="B43" s="202"/>
      <c r="C43" s="64" t="s">
        <v>173</v>
      </c>
      <c r="D43" s="80">
        <v>24</v>
      </c>
      <c r="E43" s="80">
        <v>14</v>
      </c>
      <c r="F43" s="80" t="s">
        <v>119</v>
      </c>
      <c r="G43" s="80" t="s">
        <v>119</v>
      </c>
      <c r="H43" s="80">
        <v>12</v>
      </c>
      <c r="I43" s="80">
        <v>4</v>
      </c>
      <c r="J43" s="80">
        <v>2</v>
      </c>
      <c r="K43" s="80">
        <v>4</v>
      </c>
      <c r="L43" s="80">
        <v>1</v>
      </c>
      <c r="M43" s="80" t="s">
        <v>119</v>
      </c>
      <c r="N43" s="80" t="s">
        <v>119</v>
      </c>
      <c r="O43" s="80">
        <v>2</v>
      </c>
      <c r="P43" s="80" t="s">
        <v>119</v>
      </c>
      <c r="Q43" s="80" t="s">
        <v>119</v>
      </c>
      <c r="R43" s="65">
        <f t="shared" ref="R43:R73" si="0">SUM(D43:Q43)</f>
        <v>63</v>
      </c>
    </row>
    <row r="44" spans="2:18" s="12" customFormat="1" ht="16.8" thickTop="1" thickBot="1" x14ac:dyDescent="0.35">
      <c r="B44" s="202"/>
      <c r="C44" s="64" t="s">
        <v>45</v>
      </c>
      <c r="D44" s="80" t="s">
        <v>119</v>
      </c>
      <c r="E44" s="80" t="s">
        <v>119</v>
      </c>
      <c r="F44" s="80" t="s">
        <v>119</v>
      </c>
      <c r="G44" s="80" t="s">
        <v>119</v>
      </c>
      <c r="H44" s="80">
        <v>30</v>
      </c>
      <c r="I44" s="80">
        <v>14</v>
      </c>
      <c r="J44" s="80">
        <v>7</v>
      </c>
      <c r="K44" s="80" t="s">
        <v>119</v>
      </c>
      <c r="L44" s="80" t="s">
        <v>119</v>
      </c>
      <c r="M44" s="80" t="s">
        <v>119</v>
      </c>
      <c r="N44" s="80" t="s">
        <v>119</v>
      </c>
      <c r="O44" s="80" t="s">
        <v>119</v>
      </c>
      <c r="P44" s="80" t="s">
        <v>119</v>
      </c>
      <c r="Q44" s="80" t="s">
        <v>119</v>
      </c>
      <c r="R44" s="65">
        <f t="shared" si="0"/>
        <v>51</v>
      </c>
    </row>
    <row r="45" spans="2:18" s="12" customFormat="1" ht="16.8" thickTop="1" thickBot="1" x14ac:dyDescent="0.35">
      <c r="B45" s="202"/>
      <c r="C45" s="64" t="s">
        <v>46</v>
      </c>
      <c r="D45" s="80" t="s">
        <v>119</v>
      </c>
      <c r="E45" s="80" t="s">
        <v>119</v>
      </c>
      <c r="F45" s="80" t="s">
        <v>119</v>
      </c>
      <c r="G45" s="80" t="s">
        <v>119</v>
      </c>
      <c r="H45" s="80" t="s">
        <v>119</v>
      </c>
      <c r="I45" s="80" t="s">
        <v>119</v>
      </c>
      <c r="J45" s="80" t="s">
        <v>119</v>
      </c>
      <c r="K45" s="80" t="s">
        <v>119</v>
      </c>
      <c r="L45" s="80" t="s">
        <v>119</v>
      </c>
      <c r="M45" s="80" t="s">
        <v>119</v>
      </c>
      <c r="N45" s="80" t="s">
        <v>119</v>
      </c>
      <c r="O45" s="80" t="s">
        <v>119</v>
      </c>
      <c r="P45" s="80" t="s">
        <v>119</v>
      </c>
      <c r="Q45" s="80">
        <v>1</v>
      </c>
      <c r="R45" s="65">
        <f t="shared" si="0"/>
        <v>1</v>
      </c>
    </row>
    <row r="46" spans="2:18" s="12" customFormat="1" ht="16.8" thickTop="1" thickBot="1" x14ac:dyDescent="0.35">
      <c r="B46" s="202"/>
      <c r="C46" s="64" t="s">
        <v>142</v>
      </c>
      <c r="D46" s="80">
        <v>17</v>
      </c>
      <c r="E46" s="80">
        <v>9</v>
      </c>
      <c r="F46" s="80">
        <v>1</v>
      </c>
      <c r="G46" s="80" t="s">
        <v>119</v>
      </c>
      <c r="H46" s="80">
        <v>11</v>
      </c>
      <c r="I46" s="80">
        <v>10</v>
      </c>
      <c r="J46" s="80">
        <v>2</v>
      </c>
      <c r="K46" s="80">
        <v>10</v>
      </c>
      <c r="L46" s="80">
        <v>2</v>
      </c>
      <c r="M46" s="80" t="s">
        <v>119</v>
      </c>
      <c r="N46" s="80" t="s">
        <v>119</v>
      </c>
      <c r="O46" s="80">
        <v>2</v>
      </c>
      <c r="P46" s="80" t="s">
        <v>119</v>
      </c>
      <c r="Q46" s="80" t="s">
        <v>119</v>
      </c>
      <c r="R46" s="65">
        <f t="shared" si="0"/>
        <v>64</v>
      </c>
    </row>
    <row r="47" spans="2:18" s="12" customFormat="1" ht="16.8" thickTop="1" thickBot="1" x14ac:dyDescent="0.35">
      <c r="B47" s="202"/>
      <c r="C47" s="64" t="s">
        <v>174</v>
      </c>
      <c r="D47" s="80">
        <v>11</v>
      </c>
      <c r="E47" s="80">
        <v>5</v>
      </c>
      <c r="F47" s="80" t="s">
        <v>119</v>
      </c>
      <c r="G47" s="80" t="s">
        <v>119</v>
      </c>
      <c r="H47" s="80" t="s">
        <v>119</v>
      </c>
      <c r="I47" s="80" t="s">
        <v>119</v>
      </c>
      <c r="J47" s="80" t="s">
        <v>119</v>
      </c>
      <c r="K47" s="80" t="s">
        <v>119</v>
      </c>
      <c r="L47" s="80" t="s">
        <v>119</v>
      </c>
      <c r="M47" s="80" t="s">
        <v>119</v>
      </c>
      <c r="N47" s="80" t="s">
        <v>119</v>
      </c>
      <c r="O47" s="80" t="s">
        <v>119</v>
      </c>
      <c r="P47" s="80" t="s">
        <v>119</v>
      </c>
      <c r="Q47" s="80" t="s">
        <v>119</v>
      </c>
      <c r="R47" s="65">
        <f t="shared" si="0"/>
        <v>16</v>
      </c>
    </row>
    <row r="48" spans="2:18" s="12" customFormat="1" ht="16.8" thickTop="1" thickBot="1" x14ac:dyDescent="0.35">
      <c r="B48" s="202"/>
      <c r="C48" s="64" t="s">
        <v>175</v>
      </c>
      <c r="D48" s="80" t="s">
        <v>119</v>
      </c>
      <c r="E48" s="80" t="s">
        <v>119</v>
      </c>
      <c r="F48" s="80" t="s">
        <v>119</v>
      </c>
      <c r="G48" s="80" t="s">
        <v>119</v>
      </c>
      <c r="H48" s="80" t="s">
        <v>119</v>
      </c>
      <c r="I48" s="80" t="s">
        <v>119</v>
      </c>
      <c r="J48" s="80" t="s">
        <v>119</v>
      </c>
      <c r="K48" s="80">
        <v>6</v>
      </c>
      <c r="L48" s="80" t="s">
        <v>119</v>
      </c>
      <c r="M48" s="80">
        <v>10</v>
      </c>
      <c r="N48" s="80" t="s">
        <v>119</v>
      </c>
      <c r="O48" s="80" t="s">
        <v>119</v>
      </c>
      <c r="P48" s="80" t="s">
        <v>119</v>
      </c>
      <c r="Q48" s="80" t="s">
        <v>119</v>
      </c>
      <c r="R48" s="65">
        <f t="shared" si="0"/>
        <v>16</v>
      </c>
    </row>
    <row r="49" spans="2:18" s="12" customFormat="1" ht="16.8" thickTop="1" thickBot="1" x14ac:dyDescent="0.35">
      <c r="B49" s="202"/>
      <c r="C49" s="64" t="s">
        <v>120</v>
      </c>
      <c r="D49" s="80">
        <v>32</v>
      </c>
      <c r="E49" s="80">
        <v>16</v>
      </c>
      <c r="F49" s="80" t="s">
        <v>119</v>
      </c>
      <c r="G49" s="80" t="s">
        <v>119</v>
      </c>
      <c r="H49" s="80">
        <v>1</v>
      </c>
      <c r="I49" s="80">
        <v>2</v>
      </c>
      <c r="J49" s="80" t="s">
        <v>119</v>
      </c>
      <c r="K49" s="80" t="s">
        <v>119</v>
      </c>
      <c r="L49" s="80" t="s">
        <v>119</v>
      </c>
      <c r="M49" s="80" t="s">
        <v>119</v>
      </c>
      <c r="N49" s="80" t="s">
        <v>119</v>
      </c>
      <c r="O49" s="80" t="s">
        <v>119</v>
      </c>
      <c r="P49" s="80" t="s">
        <v>119</v>
      </c>
      <c r="Q49" s="80" t="s">
        <v>119</v>
      </c>
      <c r="R49" s="65">
        <f t="shared" si="0"/>
        <v>51</v>
      </c>
    </row>
    <row r="50" spans="2:18" s="12" customFormat="1" ht="16.8" thickTop="1" thickBot="1" x14ac:dyDescent="0.35">
      <c r="B50" s="202"/>
      <c r="C50" s="64" t="s">
        <v>121</v>
      </c>
      <c r="D50" s="80">
        <v>14</v>
      </c>
      <c r="E50" s="80">
        <v>17</v>
      </c>
      <c r="F50" s="80" t="s">
        <v>119</v>
      </c>
      <c r="G50" s="80" t="s">
        <v>119</v>
      </c>
      <c r="H50" s="80" t="s">
        <v>119</v>
      </c>
      <c r="I50" s="80" t="s">
        <v>119</v>
      </c>
      <c r="J50" s="80" t="s">
        <v>119</v>
      </c>
      <c r="K50" s="80" t="s">
        <v>119</v>
      </c>
      <c r="L50" s="80" t="s">
        <v>119</v>
      </c>
      <c r="M50" s="80" t="s">
        <v>119</v>
      </c>
      <c r="N50" s="80" t="s">
        <v>119</v>
      </c>
      <c r="O50" s="80" t="s">
        <v>119</v>
      </c>
      <c r="P50" s="80" t="s">
        <v>119</v>
      </c>
      <c r="Q50" s="80" t="s">
        <v>119</v>
      </c>
      <c r="R50" s="65">
        <f t="shared" si="0"/>
        <v>31</v>
      </c>
    </row>
    <row r="51" spans="2:18" s="12" customFormat="1" ht="19.5" customHeight="1" thickTop="1" thickBot="1" x14ac:dyDescent="0.35">
      <c r="B51" s="202"/>
      <c r="C51" s="64" t="s">
        <v>143</v>
      </c>
      <c r="D51" s="80">
        <v>29</v>
      </c>
      <c r="E51" s="80">
        <v>20</v>
      </c>
      <c r="F51" s="80" t="s">
        <v>119</v>
      </c>
      <c r="G51" s="80" t="s">
        <v>119</v>
      </c>
      <c r="H51" s="80" t="s">
        <v>119</v>
      </c>
      <c r="I51" s="80" t="s">
        <v>119</v>
      </c>
      <c r="J51" s="80" t="s">
        <v>119</v>
      </c>
      <c r="K51" s="80" t="s">
        <v>119</v>
      </c>
      <c r="L51" s="80" t="s">
        <v>119</v>
      </c>
      <c r="M51" s="80" t="s">
        <v>119</v>
      </c>
      <c r="N51" s="80" t="s">
        <v>119</v>
      </c>
      <c r="O51" s="80" t="s">
        <v>119</v>
      </c>
      <c r="P51" s="80" t="s">
        <v>119</v>
      </c>
      <c r="Q51" s="80" t="s">
        <v>119</v>
      </c>
      <c r="R51" s="65">
        <f t="shared" si="0"/>
        <v>49</v>
      </c>
    </row>
    <row r="52" spans="2:18" s="12" customFormat="1" ht="32.4" thickTop="1" thickBot="1" x14ac:dyDescent="0.35">
      <c r="B52" s="200" t="s">
        <v>139</v>
      </c>
      <c r="C52" s="64" t="s">
        <v>199</v>
      </c>
      <c r="D52" s="80" t="s">
        <v>119</v>
      </c>
      <c r="E52" s="80" t="s">
        <v>119</v>
      </c>
      <c r="F52" s="80" t="s">
        <v>119</v>
      </c>
      <c r="G52" s="80" t="s">
        <v>119</v>
      </c>
      <c r="H52" s="80" t="s">
        <v>119</v>
      </c>
      <c r="I52" s="80">
        <v>1</v>
      </c>
      <c r="J52" s="80" t="s">
        <v>119</v>
      </c>
      <c r="K52" s="80" t="s">
        <v>119</v>
      </c>
      <c r="L52" s="80" t="s">
        <v>119</v>
      </c>
      <c r="M52" s="80" t="s">
        <v>119</v>
      </c>
      <c r="N52" s="80" t="s">
        <v>119</v>
      </c>
      <c r="O52" s="80" t="s">
        <v>119</v>
      </c>
      <c r="P52" s="80" t="s">
        <v>119</v>
      </c>
      <c r="Q52" s="80" t="s">
        <v>119</v>
      </c>
      <c r="R52" s="65">
        <f t="shared" si="0"/>
        <v>1</v>
      </c>
    </row>
    <row r="53" spans="2:18" s="12" customFormat="1" ht="16.8" customHeight="1" thickTop="1" thickBot="1" x14ac:dyDescent="0.35">
      <c r="B53" s="201"/>
      <c r="C53" s="64" t="s">
        <v>200</v>
      </c>
      <c r="D53" s="80" t="s">
        <v>119</v>
      </c>
      <c r="E53" s="80">
        <v>2</v>
      </c>
      <c r="F53" s="80" t="s">
        <v>119</v>
      </c>
      <c r="G53" s="80" t="s">
        <v>119</v>
      </c>
      <c r="H53" s="80" t="s">
        <v>119</v>
      </c>
      <c r="I53" s="80" t="s">
        <v>119</v>
      </c>
      <c r="J53" s="80" t="s">
        <v>119</v>
      </c>
      <c r="K53" s="80" t="s">
        <v>119</v>
      </c>
      <c r="L53" s="80" t="s">
        <v>119</v>
      </c>
      <c r="M53" s="80" t="s">
        <v>119</v>
      </c>
      <c r="N53" s="80" t="s">
        <v>119</v>
      </c>
      <c r="O53" s="80" t="s">
        <v>119</v>
      </c>
      <c r="P53" s="80" t="s">
        <v>119</v>
      </c>
      <c r="Q53" s="80" t="s">
        <v>119</v>
      </c>
      <c r="R53" s="65">
        <f t="shared" si="0"/>
        <v>2</v>
      </c>
    </row>
    <row r="54" spans="2:18" s="12" customFormat="1" ht="16.8" customHeight="1" thickTop="1" thickBot="1" x14ac:dyDescent="0.35">
      <c r="B54" s="201"/>
      <c r="C54" s="64" t="s">
        <v>173</v>
      </c>
      <c r="D54" s="80" t="s">
        <v>119</v>
      </c>
      <c r="E54" s="80" t="s">
        <v>119</v>
      </c>
      <c r="F54" s="80">
        <v>30</v>
      </c>
      <c r="G54" s="80" t="s">
        <v>119</v>
      </c>
      <c r="H54" s="80">
        <v>38</v>
      </c>
      <c r="I54" s="80">
        <v>58</v>
      </c>
      <c r="J54" s="80">
        <v>2</v>
      </c>
      <c r="K54" s="80">
        <v>2</v>
      </c>
      <c r="L54" s="80">
        <v>1</v>
      </c>
      <c r="M54" s="80" t="s">
        <v>119</v>
      </c>
      <c r="N54" s="80">
        <v>1</v>
      </c>
      <c r="O54" s="80" t="s">
        <v>119</v>
      </c>
      <c r="P54" s="80" t="s">
        <v>119</v>
      </c>
      <c r="Q54" s="80" t="s">
        <v>119</v>
      </c>
      <c r="R54" s="65">
        <f t="shared" si="0"/>
        <v>132</v>
      </c>
    </row>
    <row r="55" spans="2:18" s="12" customFormat="1" ht="16.8" customHeight="1" thickTop="1" thickBot="1" x14ac:dyDescent="0.35">
      <c r="B55" s="201"/>
      <c r="C55" s="64" t="s">
        <v>45</v>
      </c>
      <c r="D55" s="80">
        <v>15</v>
      </c>
      <c r="E55" s="80">
        <v>6</v>
      </c>
      <c r="F55" s="80">
        <v>1</v>
      </c>
      <c r="G55" s="80">
        <v>1</v>
      </c>
      <c r="H55" s="80">
        <v>10</v>
      </c>
      <c r="I55" s="80">
        <v>9</v>
      </c>
      <c r="J55" s="80">
        <v>6</v>
      </c>
      <c r="K55" s="80">
        <v>8</v>
      </c>
      <c r="L55" s="80">
        <v>2</v>
      </c>
      <c r="M55" s="80" t="s">
        <v>119</v>
      </c>
      <c r="N55" s="80">
        <v>2</v>
      </c>
      <c r="O55" s="80" t="s">
        <v>119</v>
      </c>
      <c r="P55" s="80" t="s">
        <v>119</v>
      </c>
      <c r="Q55" s="80" t="s">
        <v>119</v>
      </c>
      <c r="R55" s="65">
        <f t="shared" si="0"/>
        <v>60</v>
      </c>
    </row>
    <row r="56" spans="2:18" s="12" customFormat="1" ht="16.8" customHeight="1" thickTop="1" thickBot="1" x14ac:dyDescent="0.35">
      <c r="B56" s="201"/>
      <c r="C56" s="64" t="s">
        <v>174</v>
      </c>
      <c r="D56" s="80">
        <v>7</v>
      </c>
      <c r="E56" s="80">
        <v>3</v>
      </c>
      <c r="F56" s="80" t="s">
        <v>119</v>
      </c>
      <c r="G56" s="80" t="s">
        <v>119</v>
      </c>
      <c r="H56" s="80">
        <v>1</v>
      </c>
      <c r="I56" s="80" t="s">
        <v>119</v>
      </c>
      <c r="J56" s="80" t="s">
        <v>119</v>
      </c>
      <c r="K56" s="80" t="s">
        <v>119</v>
      </c>
      <c r="L56" s="80" t="s">
        <v>119</v>
      </c>
      <c r="M56" s="80" t="s">
        <v>119</v>
      </c>
      <c r="N56" s="80" t="s">
        <v>119</v>
      </c>
      <c r="O56" s="80" t="s">
        <v>119</v>
      </c>
      <c r="P56" s="80" t="s">
        <v>119</v>
      </c>
      <c r="Q56" s="80" t="s">
        <v>119</v>
      </c>
      <c r="R56" s="65">
        <f t="shared" si="0"/>
        <v>11</v>
      </c>
    </row>
    <row r="57" spans="2:18" s="12" customFormat="1" ht="16.8" customHeight="1" thickTop="1" thickBot="1" x14ac:dyDescent="0.35">
      <c r="B57" s="201"/>
      <c r="C57" s="64" t="s">
        <v>175</v>
      </c>
      <c r="D57" s="80" t="s">
        <v>119</v>
      </c>
      <c r="E57" s="80" t="s">
        <v>119</v>
      </c>
      <c r="F57" s="80" t="s">
        <v>119</v>
      </c>
      <c r="G57" s="80" t="s">
        <v>119</v>
      </c>
      <c r="H57" s="80" t="s">
        <v>119</v>
      </c>
      <c r="I57" s="80" t="s">
        <v>119</v>
      </c>
      <c r="J57" s="80" t="s">
        <v>119</v>
      </c>
      <c r="K57" s="80">
        <v>4</v>
      </c>
      <c r="L57" s="80" t="s">
        <v>119</v>
      </c>
      <c r="M57" s="80" t="s">
        <v>119</v>
      </c>
      <c r="N57" s="80" t="s">
        <v>119</v>
      </c>
      <c r="O57" s="80" t="s">
        <v>119</v>
      </c>
      <c r="P57" s="80" t="s">
        <v>119</v>
      </c>
      <c r="Q57" s="80" t="s">
        <v>119</v>
      </c>
      <c r="R57" s="65">
        <f t="shared" si="0"/>
        <v>4</v>
      </c>
    </row>
    <row r="58" spans="2:18" s="12" customFormat="1" ht="16.8" customHeight="1" thickTop="1" thickBot="1" x14ac:dyDescent="0.35">
      <c r="B58" s="201"/>
      <c r="C58" s="64" t="s">
        <v>201</v>
      </c>
      <c r="D58" s="80" t="s">
        <v>119</v>
      </c>
      <c r="E58" s="80" t="s">
        <v>119</v>
      </c>
      <c r="F58" s="80" t="s">
        <v>119</v>
      </c>
      <c r="G58" s="80" t="s">
        <v>119</v>
      </c>
      <c r="H58" s="80">
        <v>23</v>
      </c>
      <c r="I58" s="80">
        <v>17</v>
      </c>
      <c r="J58" s="80">
        <v>12</v>
      </c>
      <c r="K58" s="80" t="s">
        <v>119</v>
      </c>
      <c r="L58" s="80" t="s">
        <v>119</v>
      </c>
      <c r="M58" s="80" t="s">
        <v>119</v>
      </c>
      <c r="N58" s="80" t="s">
        <v>119</v>
      </c>
      <c r="O58" s="80" t="s">
        <v>119</v>
      </c>
      <c r="P58" s="80" t="s">
        <v>119</v>
      </c>
      <c r="Q58" s="80" t="s">
        <v>119</v>
      </c>
      <c r="R58" s="65">
        <f t="shared" si="0"/>
        <v>52</v>
      </c>
    </row>
    <row r="59" spans="2:18" s="12" customFormat="1" ht="16.8" customHeight="1" thickTop="1" thickBot="1" x14ac:dyDescent="0.35">
      <c r="B59" s="201"/>
      <c r="C59" s="64" t="s">
        <v>120</v>
      </c>
      <c r="D59" s="80">
        <v>15</v>
      </c>
      <c r="E59" s="80">
        <v>12</v>
      </c>
      <c r="F59" s="80" t="s">
        <v>119</v>
      </c>
      <c r="G59" s="80" t="s">
        <v>119</v>
      </c>
      <c r="H59" s="80">
        <v>3</v>
      </c>
      <c r="I59" s="80" t="s">
        <v>119</v>
      </c>
      <c r="J59" s="80" t="s">
        <v>119</v>
      </c>
      <c r="K59" s="80" t="s">
        <v>119</v>
      </c>
      <c r="L59" s="80" t="s">
        <v>119</v>
      </c>
      <c r="M59" s="80" t="s">
        <v>119</v>
      </c>
      <c r="N59" s="80" t="s">
        <v>119</v>
      </c>
      <c r="O59" s="80" t="s">
        <v>119</v>
      </c>
      <c r="P59" s="80" t="s">
        <v>119</v>
      </c>
      <c r="Q59" s="80" t="s">
        <v>119</v>
      </c>
      <c r="R59" s="65">
        <f t="shared" si="0"/>
        <v>30</v>
      </c>
    </row>
    <row r="60" spans="2:18" s="12" customFormat="1" ht="16.8" customHeight="1" thickTop="1" thickBot="1" x14ac:dyDescent="0.35">
      <c r="B60" s="201"/>
      <c r="C60" s="64" t="s">
        <v>121</v>
      </c>
      <c r="D60" s="80">
        <v>11</v>
      </c>
      <c r="E60" s="80">
        <v>6</v>
      </c>
      <c r="F60" s="80" t="s">
        <v>119</v>
      </c>
      <c r="G60" s="80" t="s">
        <v>119</v>
      </c>
      <c r="H60" s="80" t="s">
        <v>119</v>
      </c>
      <c r="I60" s="80">
        <v>2</v>
      </c>
      <c r="J60" s="80" t="s">
        <v>119</v>
      </c>
      <c r="K60" s="80" t="s">
        <v>119</v>
      </c>
      <c r="L60" s="80" t="s">
        <v>119</v>
      </c>
      <c r="M60" s="80" t="s">
        <v>119</v>
      </c>
      <c r="N60" s="80" t="s">
        <v>119</v>
      </c>
      <c r="O60" s="80" t="s">
        <v>119</v>
      </c>
      <c r="P60" s="80" t="s">
        <v>119</v>
      </c>
      <c r="Q60" s="80" t="s">
        <v>119</v>
      </c>
      <c r="R60" s="65">
        <f t="shared" si="0"/>
        <v>19</v>
      </c>
    </row>
    <row r="61" spans="2:18" s="12" customFormat="1" ht="16.8" customHeight="1" thickTop="1" thickBot="1" x14ac:dyDescent="0.35">
      <c r="B61" s="201"/>
      <c r="C61" s="64" t="s">
        <v>143</v>
      </c>
      <c r="D61" s="80">
        <v>15</v>
      </c>
      <c r="E61" s="80">
        <v>2</v>
      </c>
      <c r="F61" s="80" t="s">
        <v>119</v>
      </c>
      <c r="G61" s="80" t="s">
        <v>119</v>
      </c>
      <c r="H61" s="80" t="s">
        <v>119</v>
      </c>
      <c r="I61" s="80" t="s">
        <v>119</v>
      </c>
      <c r="J61" s="80" t="s">
        <v>119</v>
      </c>
      <c r="K61" s="80" t="s">
        <v>119</v>
      </c>
      <c r="L61" s="80" t="s">
        <v>119</v>
      </c>
      <c r="M61" s="80" t="s">
        <v>119</v>
      </c>
      <c r="N61" s="80" t="s">
        <v>119</v>
      </c>
      <c r="O61" s="80" t="s">
        <v>119</v>
      </c>
      <c r="P61" s="80" t="s">
        <v>119</v>
      </c>
      <c r="Q61" s="80" t="s">
        <v>119</v>
      </c>
      <c r="R61" s="65">
        <f t="shared" si="0"/>
        <v>17</v>
      </c>
    </row>
    <row r="62" spans="2:18" s="12" customFormat="1" ht="32.4" thickTop="1" thickBot="1" x14ac:dyDescent="0.35">
      <c r="B62" s="200" t="s">
        <v>140</v>
      </c>
      <c r="C62" s="64" t="s">
        <v>199</v>
      </c>
      <c r="D62" s="80" t="s">
        <v>119</v>
      </c>
      <c r="E62" s="80" t="s">
        <v>119</v>
      </c>
      <c r="F62" s="80" t="s">
        <v>119</v>
      </c>
      <c r="G62" s="80" t="s">
        <v>119</v>
      </c>
      <c r="H62" s="80" t="s">
        <v>119</v>
      </c>
      <c r="I62" s="80">
        <v>2</v>
      </c>
      <c r="J62" s="80" t="s">
        <v>119</v>
      </c>
      <c r="K62" s="80" t="s">
        <v>119</v>
      </c>
      <c r="L62" s="80" t="s">
        <v>119</v>
      </c>
      <c r="M62" s="80" t="s">
        <v>119</v>
      </c>
      <c r="N62" s="80" t="s">
        <v>119</v>
      </c>
      <c r="O62" s="80" t="s">
        <v>119</v>
      </c>
      <c r="P62" s="80" t="s">
        <v>119</v>
      </c>
      <c r="Q62" s="80" t="s">
        <v>119</v>
      </c>
      <c r="R62" s="65">
        <f t="shared" si="0"/>
        <v>2</v>
      </c>
    </row>
    <row r="63" spans="2:18" s="12" customFormat="1" ht="16.8" customHeight="1" thickTop="1" thickBot="1" x14ac:dyDescent="0.35">
      <c r="B63" s="201"/>
      <c r="C63" s="64" t="s">
        <v>202</v>
      </c>
      <c r="D63" s="80" t="s">
        <v>119</v>
      </c>
      <c r="E63" s="80">
        <v>3</v>
      </c>
      <c r="F63" s="80" t="s">
        <v>119</v>
      </c>
      <c r="G63" s="80" t="s">
        <v>119</v>
      </c>
      <c r="H63" s="80" t="s">
        <v>119</v>
      </c>
      <c r="I63" s="80" t="s">
        <v>119</v>
      </c>
      <c r="J63" s="80" t="s">
        <v>119</v>
      </c>
      <c r="K63" s="80" t="s">
        <v>119</v>
      </c>
      <c r="L63" s="80" t="s">
        <v>119</v>
      </c>
      <c r="M63" s="80" t="s">
        <v>119</v>
      </c>
      <c r="N63" s="80" t="s">
        <v>119</v>
      </c>
      <c r="O63" s="80" t="s">
        <v>119</v>
      </c>
      <c r="P63" s="80" t="s">
        <v>119</v>
      </c>
      <c r="Q63" s="80" t="s">
        <v>119</v>
      </c>
      <c r="R63" s="65">
        <f t="shared" si="0"/>
        <v>3</v>
      </c>
    </row>
    <row r="64" spans="2:18" s="12" customFormat="1" ht="16.8" customHeight="1" thickTop="1" thickBot="1" x14ac:dyDescent="0.35">
      <c r="B64" s="201"/>
      <c r="C64" s="64" t="s">
        <v>203</v>
      </c>
      <c r="D64" s="80" t="s">
        <v>119</v>
      </c>
      <c r="E64" s="80" t="s">
        <v>119</v>
      </c>
      <c r="F64" s="80" t="s">
        <v>119</v>
      </c>
      <c r="G64" s="80" t="s">
        <v>119</v>
      </c>
      <c r="H64" s="80">
        <v>2</v>
      </c>
      <c r="I64" s="80">
        <v>6</v>
      </c>
      <c r="J64" s="80">
        <v>1</v>
      </c>
      <c r="K64" s="80">
        <v>1</v>
      </c>
      <c r="L64" s="80" t="s">
        <v>119</v>
      </c>
      <c r="M64" s="80" t="s">
        <v>119</v>
      </c>
      <c r="N64" s="80" t="s">
        <v>119</v>
      </c>
      <c r="O64" s="80" t="s">
        <v>119</v>
      </c>
      <c r="P64" s="80" t="s">
        <v>119</v>
      </c>
      <c r="Q64" s="80" t="s">
        <v>119</v>
      </c>
      <c r="R64" s="65">
        <f t="shared" si="0"/>
        <v>10</v>
      </c>
    </row>
    <row r="65" spans="2:18" s="12" customFormat="1" ht="16.8" customHeight="1" thickTop="1" thickBot="1" x14ac:dyDescent="0.35">
      <c r="B65" s="201"/>
      <c r="C65" s="64" t="s">
        <v>204</v>
      </c>
      <c r="D65" s="80" t="s">
        <v>37</v>
      </c>
      <c r="E65" s="80" t="s">
        <v>119</v>
      </c>
      <c r="F65" s="80" t="s">
        <v>119</v>
      </c>
      <c r="G65" s="80">
        <v>1</v>
      </c>
      <c r="H65" s="80">
        <v>1</v>
      </c>
      <c r="I65" s="80" t="s">
        <v>119</v>
      </c>
      <c r="J65" s="80" t="s">
        <v>119</v>
      </c>
      <c r="K65" s="80" t="s">
        <v>119</v>
      </c>
      <c r="L65" s="80" t="s">
        <v>119</v>
      </c>
      <c r="M65" s="80" t="s">
        <v>119</v>
      </c>
      <c r="N65" s="80" t="s">
        <v>119</v>
      </c>
      <c r="O65" s="80" t="s">
        <v>119</v>
      </c>
      <c r="P65" s="80" t="s">
        <v>119</v>
      </c>
      <c r="Q65" s="80" t="s">
        <v>119</v>
      </c>
      <c r="R65" s="65">
        <f t="shared" si="0"/>
        <v>2</v>
      </c>
    </row>
    <row r="66" spans="2:18" s="12" customFormat="1" ht="16.8" customHeight="1" thickTop="1" thickBot="1" x14ac:dyDescent="0.35">
      <c r="B66" s="201"/>
      <c r="C66" s="64" t="s">
        <v>173</v>
      </c>
      <c r="D66" s="80">
        <v>13</v>
      </c>
      <c r="E66" s="80">
        <v>10</v>
      </c>
      <c r="F66" s="80">
        <v>1</v>
      </c>
      <c r="G66" s="80" t="s">
        <v>37</v>
      </c>
      <c r="H66" s="80">
        <v>31</v>
      </c>
      <c r="I66" s="80">
        <v>48</v>
      </c>
      <c r="J66" s="80">
        <v>3</v>
      </c>
      <c r="K66" s="80">
        <v>3</v>
      </c>
      <c r="L66" s="80" t="s">
        <v>119</v>
      </c>
      <c r="M66" s="80" t="s">
        <v>119</v>
      </c>
      <c r="N66" s="80" t="s">
        <v>119</v>
      </c>
      <c r="O66" s="80" t="s">
        <v>119</v>
      </c>
      <c r="P66" s="80" t="s">
        <v>119</v>
      </c>
      <c r="Q66" s="80" t="s">
        <v>119</v>
      </c>
      <c r="R66" s="65">
        <f t="shared" si="0"/>
        <v>109</v>
      </c>
    </row>
    <row r="67" spans="2:18" s="12" customFormat="1" ht="16.8" customHeight="1" thickTop="1" thickBot="1" x14ac:dyDescent="0.35">
      <c r="B67" s="201"/>
      <c r="C67" s="64" t="s">
        <v>142</v>
      </c>
      <c r="D67" s="80">
        <v>17</v>
      </c>
      <c r="E67" s="80">
        <v>9</v>
      </c>
      <c r="F67" s="80">
        <v>3</v>
      </c>
      <c r="G67" s="80">
        <v>2</v>
      </c>
      <c r="H67" s="80">
        <v>15</v>
      </c>
      <c r="I67" s="80">
        <v>19</v>
      </c>
      <c r="J67" s="80">
        <v>8</v>
      </c>
      <c r="K67" s="80">
        <v>9</v>
      </c>
      <c r="L67" s="80">
        <v>4</v>
      </c>
      <c r="M67" s="80" t="s">
        <v>37</v>
      </c>
      <c r="N67" s="80" t="s">
        <v>37</v>
      </c>
      <c r="O67" s="80">
        <v>2</v>
      </c>
      <c r="P67" s="80" t="s">
        <v>119</v>
      </c>
      <c r="Q67" s="80">
        <v>1</v>
      </c>
      <c r="R67" s="65">
        <f t="shared" si="0"/>
        <v>89</v>
      </c>
    </row>
    <row r="68" spans="2:18" s="12" customFormat="1" ht="16.8" customHeight="1" thickTop="1" thickBot="1" x14ac:dyDescent="0.35">
      <c r="B68" s="201"/>
      <c r="C68" s="64" t="s">
        <v>175</v>
      </c>
      <c r="D68" s="80" t="s">
        <v>119</v>
      </c>
      <c r="E68" s="80" t="s">
        <v>119</v>
      </c>
      <c r="F68" s="80" t="s">
        <v>119</v>
      </c>
      <c r="G68" s="80" t="s">
        <v>119</v>
      </c>
      <c r="H68" s="80" t="s">
        <v>119</v>
      </c>
      <c r="I68" s="80" t="s">
        <v>119</v>
      </c>
      <c r="J68" s="80" t="s">
        <v>119</v>
      </c>
      <c r="K68" s="80">
        <v>2</v>
      </c>
      <c r="L68" s="80" t="s">
        <v>37</v>
      </c>
      <c r="M68" s="80" t="s">
        <v>119</v>
      </c>
      <c r="N68" s="80" t="s">
        <v>119</v>
      </c>
      <c r="O68" s="80">
        <v>1</v>
      </c>
      <c r="P68" s="80" t="s">
        <v>119</v>
      </c>
      <c r="Q68" s="80" t="s">
        <v>119</v>
      </c>
      <c r="R68" s="65">
        <f t="shared" si="0"/>
        <v>3</v>
      </c>
    </row>
    <row r="69" spans="2:18" s="12" customFormat="1" ht="16.8" customHeight="1" thickTop="1" thickBot="1" x14ac:dyDescent="0.35">
      <c r="B69" s="201"/>
      <c r="C69" s="64" t="s">
        <v>201</v>
      </c>
      <c r="D69" s="80" t="s">
        <v>119</v>
      </c>
      <c r="E69" s="80" t="s">
        <v>119</v>
      </c>
      <c r="F69" s="80" t="s">
        <v>119</v>
      </c>
      <c r="G69" s="80" t="s">
        <v>119</v>
      </c>
      <c r="H69" s="80">
        <v>19</v>
      </c>
      <c r="I69" s="80">
        <v>22</v>
      </c>
      <c r="J69" s="80">
        <v>10</v>
      </c>
      <c r="K69" s="80" t="s">
        <v>119</v>
      </c>
      <c r="L69" s="80" t="s">
        <v>119</v>
      </c>
      <c r="M69" s="80" t="s">
        <v>119</v>
      </c>
      <c r="N69" s="80" t="s">
        <v>119</v>
      </c>
      <c r="O69" s="80" t="s">
        <v>119</v>
      </c>
      <c r="P69" s="80" t="s">
        <v>119</v>
      </c>
      <c r="Q69" s="80" t="s">
        <v>119</v>
      </c>
      <c r="R69" s="65">
        <f t="shared" si="0"/>
        <v>51</v>
      </c>
    </row>
    <row r="70" spans="2:18" s="12" customFormat="1" ht="16.8" customHeight="1" thickTop="1" thickBot="1" x14ac:dyDescent="0.35">
      <c r="B70" s="201"/>
      <c r="C70" s="64" t="s">
        <v>120</v>
      </c>
      <c r="D70" s="80">
        <v>20</v>
      </c>
      <c r="E70" s="80">
        <v>14</v>
      </c>
      <c r="F70" s="80">
        <v>1</v>
      </c>
      <c r="G70" s="80" t="s">
        <v>119</v>
      </c>
      <c r="H70" s="80">
        <v>1</v>
      </c>
      <c r="I70" s="80">
        <v>3</v>
      </c>
      <c r="J70" s="80">
        <v>2</v>
      </c>
      <c r="K70" s="80" t="s">
        <v>119</v>
      </c>
      <c r="L70" s="80" t="s">
        <v>119</v>
      </c>
      <c r="M70" s="80" t="s">
        <v>119</v>
      </c>
      <c r="N70" s="80" t="s">
        <v>119</v>
      </c>
      <c r="O70" s="80" t="s">
        <v>119</v>
      </c>
      <c r="P70" s="80" t="s">
        <v>119</v>
      </c>
      <c r="Q70" s="80" t="s">
        <v>119</v>
      </c>
      <c r="R70" s="65">
        <f t="shared" si="0"/>
        <v>41</v>
      </c>
    </row>
    <row r="71" spans="2:18" s="12" customFormat="1" ht="16.8" customHeight="1" thickTop="1" thickBot="1" x14ac:dyDescent="0.35">
      <c r="B71" s="201"/>
      <c r="C71" s="64" t="s">
        <v>121</v>
      </c>
      <c r="D71" s="80">
        <v>15</v>
      </c>
      <c r="E71" s="80">
        <v>10</v>
      </c>
      <c r="F71" s="80" t="s">
        <v>119</v>
      </c>
      <c r="G71" s="80" t="s">
        <v>119</v>
      </c>
      <c r="H71" s="80" t="s">
        <v>119</v>
      </c>
      <c r="I71" s="80">
        <v>2</v>
      </c>
      <c r="J71" s="80">
        <v>4</v>
      </c>
      <c r="K71" s="80" t="s">
        <v>119</v>
      </c>
      <c r="L71" s="80" t="s">
        <v>119</v>
      </c>
      <c r="M71" s="80" t="s">
        <v>119</v>
      </c>
      <c r="N71" s="80" t="s">
        <v>119</v>
      </c>
      <c r="O71" s="80" t="s">
        <v>119</v>
      </c>
      <c r="P71" s="80" t="s">
        <v>119</v>
      </c>
      <c r="Q71" s="80" t="s">
        <v>119</v>
      </c>
      <c r="R71" s="65">
        <f t="shared" si="0"/>
        <v>31</v>
      </c>
    </row>
    <row r="72" spans="2:18" s="12" customFormat="1" ht="16.8" customHeight="1" thickTop="1" thickBot="1" x14ac:dyDescent="0.35">
      <c r="B72" s="201"/>
      <c r="C72" s="64" t="s">
        <v>143</v>
      </c>
      <c r="D72" s="80">
        <v>20</v>
      </c>
      <c r="E72" s="80">
        <v>8</v>
      </c>
      <c r="F72" s="80" t="s">
        <v>119</v>
      </c>
      <c r="G72" s="80" t="s">
        <v>119</v>
      </c>
      <c r="H72" s="80" t="s">
        <v>119</v>
      </c>
      <c r="I72" s="80">
        <v>1</v>
      </c>
      <c r="J72" s="80" t="s">
        <v>119</v>
      </c>
      <c r="K72" s="80" t="s">
        <v>119</v>
      </c>
      <c r="L72" s="80" t="s">
        <v>119</v>
      </c>
      <c r="M72" s="80" t="s">
        <v>119</v>
      </c>
      <c r="N72" s="80" t="s">
        <v>119</v>
      </c>
      <c r="O72" s="80" t="s">
        <v>119</v>
      </c>
      <c r="P72" s="80" t="s">
        <v>119</v>
      </c>
      <c r="Q72" s="80" t="s">
        <v>119</v>
      </c>
      <c r="R72" s="65">
        <f t="shared" si="0"/>
        <v>29</v>
      </c>
    </row>
    <row r="73" spans="2:18" s="12" customFormat="1" ht="32.4" thickTop="1" thickBot="1" x14ac:dyDescent="0.35">
      <c r="B73" s="201"/>
      <c r="C73" s="64" t="s">
        <v>205</v>
      </c>
      <c r="D73" s="80" t="s">
        <v>119</v>
      </c>
      <c r="E73" s="80" t="s">
        <v>119</v>
      </c>
      <c r="F73" s="80" t="s">
        <v>119</v>
      </c>
      <c r="G73" s="80" t="s">
        <v>119</v>
      </c>
      <c r="H73" s="80">
        <v>1</v>
      </c>
      <c r="I73" s="80">
        <v>1</v>
      </c>
      <c r="J73" s="80" t="s">
        <v>119</v>
      </c>
      <c r="K73" s="80" t="s">
        <v>119</v>
      </c>
      <c r="L73" s="80" t="s">
        <v>119</v>
      </c>
      <c r="M73" s="80" t="s">
        <v>119</v>
      </c>
      <c r="N73" s="80" t="s">
        <v>119</v>
      </c>
      <c r="O73" s="80" t="s">
        <v>119</v>
      </c>
      <c r="P73" s="80" t="s">
        <v>119</v>
      </c>
      <c r="Q73" s="80" t="s">
        <v>119</v>
      </c>
      <c r="R73" s="65">
        <f t="shared" si="0"/>
        <v>2</v>
      </c>
    </row>
    <row r="74" spans="2:18" s="12" customFormat="1" ht="16.2" thickTop="1" x14ac:dyDescent="0.3">
      <c r="G74" s="17"/>
      <c r="M74" s="17"/>
    </row>
    <row r="75" spans="2:18" s="12" customFormat="1" ht="15.6" x14ac:dyDescent="0.3"/>
    <row r="76" spans="2:18" s="12" customFormat="1" ht="15.6" x14ac:dyDescent="0.3"/>
    <row r="77" spans="2:18" s="12" customFormat="1" ht="15.6" x14ac:dyDescent="0.3"/>
    <row r="78" spans="2:18" s="12" customFormat="1" ht="15.6" x14ac:dyDescent="0.3"/>
    <row r="79" spans="2:18" s="12" customFormat="1" ht="15.6" x14ac:dyDescent="0.3"/>
    <row r="80" spans="2:18" s="12" customFormat="1" ht="15.6" x14ac:dyDescent="0.3"/>
    <row r="81" s="12" customFormat="1" ht="15.6" x14ac:dyDescent="0.3"/>
    <row r="82" s="12" customFormat="1" ht="15.6" x14ac:dyDescent="0.3"/>
    <row r="83" s="12" customFormat="1" ht="15.6" x14ac:dyDescent="0.3"/>
    <row r="84" s="12" customFormat="1" ht="15.6" x14ac:dyDescent="0.3"/>
    <row r="85" s="12" customFormat="1" ht="15.6" x14ac:dyDescent="0.3"/>
    <row r="86" s="12" customFormat="1" ht="15.6" x14ac:dyDescent="0.3"/>
    <row r="87" s="12" customFormat="1" ht="15.6" x14ac:dyDescent="0.3"/>
    <row r="88" s="12" customFormat="1" ht="15.6" x14ac:dyDescent="0.3"/>
    <row r="89" s="12" customFormat="1" ht="15.6" x14ac:dyDescent="0.3"/>
    <row r="90" s="12" customFormat="1" ht="15.6" x14ac:dyDescent="0.3"/>
    <row r="91" s="12" customFormat="1" ht="15.6" x14ac:dyDescent="0.3"/>
    <row r="92" s="12" customFormat="1" ht="15.6" x14ac:dyDescent="0.3"/>
    <row r="93" s="12" customFormat="1" ht="15.6" x14ac:dyDescent="0.3"/>
    <row r="94" s="12" customFormat="1" ht="15.6" x14ac:dyDescent="0.3"/>
    <row r="95" s="12" customFormat="1" ht="15.6" x14ac:dyDescent="0.3"/>
    <row r="96" s="12" customFormat="1" ht="15.6" x14ac:dyDescent="0.3"/>
    <row r="97" s="12" customFormat="1" ht="15.6" x14ac:dyDescent="0.3"/>
    <row r="98" s="12" customFormat="1" ht="15.6" x14ac:dyDescent="0.3"/>
    <row r="99" s="12" customFormat="1" ht="15.6" x14ac:dyDescent="0.3"/>
    <row r="100" s="12" customFormat="1" ht="15.6" x14ac:dyDescent="0.3"/>
    <row r="101" s="12" customFormat="1" ht="15.6" x14ac:dyDescent="0.3"/>
    <row r="102" s="12" customFormat="1" ht="15.6" x14ac:dyDescent="0.3"/>
    <row r="103" s="12" customFormat="1" ht="15.6" x14ac:dyDescent="0.3"/>
    <row r="104" s="12" customFormat="1" ht="15.6" x14ac:dyDescent="0.3"/>
    <row r="105" s="12" customFormat="1" ht="15.6" x14ac:dyDescent="0.3"/>
    <row r="106" s="12" customFormat="1" ht="15.6" x14ac:dyDescent="0.3"/>
    <row r="107" s="12" customFormat="1" ht="15.6" x14ac:dyDescent="0.3"/>
    <row r="108" s="12" customFormat="1" ht="15.6" x14ac:dyDescent="0.3"/>
    <row r="109" s="12" customFormat="1" ht="15.6" x14ac:dyDescent="0.3"/>
    <row r="110" s="12" customFormat="1" ht="15.6" x14ac:dyDescent="0.3"/>
    <row r="111" s="12" customFormat="1" ht="15.6" x14ac:dyDescent="0.3"/>
    <row r="112" s="12" customFormat="1" ht="15.6" x14ac:dyDescent="0.3"/>
    <row r="113" s="12" customFormat="1" ht="15.6" x14ac:dyDescent="0.3"/>
    <row r="114" s="12" customFormat="1" ht="15.6" x14ac:dyDescent="0.3"/>
    <row r="115" s="12" customFormat="1" ht="15.6" x14ac:dyDescent="0.3"/>
    <row r="116" s="12" customFormat="1" ht="15.6" x14ac:dyDescent="0.3"/>
    <row r="117" s="12" customFormat="1" ht="15.6" x14ac:dyDescent="0.3"/>
    <row r="118" s="12" customFormat="1" ht="15.6" x14ac:dyDescent="0.3"/>
    <row r="119" s="12" customFormat="1" ht="15.6" x14ac:dyDescent="0.3"/>
    <row r="120" s="12" customFormat="1" ht="15.6" x14ac:dyDescent="0.3"/>
    <row r="121" s="12" customFormat="1" ht="15.6" x14ac:dyDescent="0.3"/>
    <row r="122" s="12" customFormat="1" ht="15.6" x14ac:dyDescent="0.3"/>
    <row r="123" s="12" customFormat="1" ht="15.6" x14ac:dyDescent="0.3"/>
    <row r="124" s="12" customFormat="1" ht="15.6" x14ac:dyDescent="0.3"/>
    <row r="125" s="12" customFormat="1" ht="15.6" x14ac:dyDescent="0.3"/>
    <row r="126" s="12" customFormat="1" ht="15.6" x14ac:dyDescent="0.3"/>
    <row r="127" s="12" customFormat="1" ht="15.6" x14ac:dyDescent="0.3"/>
    <row r="128" s="12" customFormat="1" ht="15.6" x14ac:dyDescent="0.3"/>
    <row r="129" s="12" customFormat="1" ht="15.6" x14ac:dyDescent="0.3"/>
    <row r="130" s="12" customFormat="1" ht="15.6" x14ac:dyDescent="0.3"/>
    <row r="131" s="12" customFormat="1" ht="15.6" x14ac:dyDescent="0.3"/>
    <row r="132" s="12" customFormat="1" ht="15.6" x14ac:dyDescent="0.3"/>
    <row r="133" s="12" customFormat="1" ht="15.6" x14ac:dyDescent="0.3"/>
    <row r="134" s="12" customFormat="1" ht="15.6" x14ac:dyDescent="0.3"/>
    <row r="135" s="12" customFormat="1" ht="15.6" x14ac:dyDescent="0.3"/>
    <row r="136" s="12" customFormat="1" ht="15.6" x14ac:dyDescent="0.3"/>
    <row r="137" s="12" customFormat="1" ht="15.6" x14ac:dyDescent="0.3"/>
    <row r="138" s="12" customFormat="1" ht="15.6" x14ac:dyDescent="0.3"/>
    <row r="139" s="12" customFormat="1" ht="15.6" x14ac:dyDescent="0.3"/>
    <row r="140" s="12" customFormat="1" ht="15.6" x14ac:dyDescent="0.3"/>
    <row r="141" s="12" customFormat="1" ht="15.6" x14ac:dyDescent="0.3"/>
    <row r="142" s="12" customFormat="1" ht="15.6" x14ac:dyDescent="0.3"/>
    <row r="143" s="12" customFormat="1" ht="15.6" x14ac:dyDescent="0.3"/>
    <row r="144" s="12" customFormat="1" ht="15.6" x14ac:dyDescent="0.3"/>
    <row r="145" s="12" customFormat="1" ht="15.6" x14ac:dyDescent="0.3"/>
    <row r="146" s="12" customFormat="1" ht="15.6" x14ac:dyDescent="0.3"/>
    <row r="147" s="12" customFormat="1" ht="15.6" x14ac:dyDescent="0.3"/>
    <row r="148" s="12" customFormat="1" ht="15.6" x14ac:dyDescent="0.3"/>
    <row r="149" s="12" customFormat="1" ht="15.6" x14ac:dyDescent="0.3"/>
    <row r="150" s="12" customFormat="1" ht="15.6" x14ac:dyDescent="0.3"/>
    <row r="151" s="12" customFormat="1" ht="15.6" x14ac:dyDescent="0.3"/>
    <row r="152" s="12" customFormat="1" ht="15.6" x14ac:dyDescent="0.3"/>
    <row r="153" s="12" customFormat="1" ht="15.6" x14ac:dyDescent="0.3"/>
    <row r="154" s="12" customFormat="1" ht="15.6" x14ac:dyDescent="0.3"/>
    <row r="155" s="12" customFormat="1" ht="15.6" x14ac:dyDescent="0.3"/>
    <row r="156" s="12" customFormat="1" ht="15.6" x14ac:dyDescent="0.3"/>
    <row r="157" s="12" customFormat="1" ht="15.6" x14ac:dyDescent="0.3"/>
    <row r="158" s="12" customFormat="1" ht="15.6" x14ac:dyDescent="0.3"/>
    <row r="159" s="12" customFormat="1" ht="15.6" x14ac:dyDescent="0.3"/>
    <row r="160" s="12" customFormat="1" ht="15.6" x14ac:dyDescent="0.3"/>
    <row r="161" s="12" customFormat="1" ht="15.6" x14ac:dyDescent="0.3"/>
    <row r="162" s="12" customFormat="1" ht="15.6" x14ac:dyDescent="0.3"/>
    <row r="163" s="12" customFormat="1" ht="15.6" x14ac:dyDescent="0.3"/>
    <row r="164" s="12" customFormat="1" ht="15.6" x14ac:dyDescent="0.3"/>
    <row r="165" s="12" customFormat="1" ht="15.6" x14ac:dyDescent="0.3"/>
    <row r="166" s="12" customFormat="1" ht="15.6" x14ac:dyDescent="0.3"/>
    <row r="167" s="12" customFormat="1" ht="15.6" x14ac:dyDescent="0.3"/>
    <row r="168" s="12" customFormat="1" ht="15.6" x14ac:dyDescent="0.3"/>
    <row r="169" s="12" customFormat="1" ht="15.6" x14ac:dyDescent="0.3"/>
    <row r="170" s="12" customFormat="1" ht="15.6" x14ac:dyDescent="0.3"/>
    <row r="171" s="12" customFormat="1" ht="15.6" x14ac:dyDescent="0.3"/>
    <row r="172" s="12" customFormat="1" ht="15.6" x14ac:dyDescent="0.3"/>
    <row r="173" s="12" customFormat="1" ht="15.6" x14ac:dyDescent="0.3"/>
    <row r="174" s="12" customFormat="1" ht="15.6" x14ac:dyDescent="0.3"/>
    <row r="175" s="12" customFormat="1" ht="15.6" x14ac:dyDescent="0.3"/>
    <row r="176" s="12" customFormat="1" ht="15.6" x14ac:dyDescent="0.3"/>
    <row r="177" s="12" customFormat="1" ht="15.6" x14ac:dyDescent="0.3"/>
    <row r="178" s="12" customFormat="1" ht="15.6" x14ac:dyDescent="0.3"/>
    <row r="179" s="12" customFormat="1" ht="15.6" x14ac:dyDescent="0.3"/>
    <row r="180" s="12" customFormat="1" ht="15.6" x14ac:dyDescent="0.3"/>
    <row r="181" s="12" customFormat="1" ht="15.6" x14ac:dyDescent="0.3"/>
    <row r="182" s="12" customFormat="1" ht="15.6" x14ac:dyDescent="0.3"/>
    <row r="183" s="12" customFormat="1" ht="15.6" x14ac:dyDescent="0.3"/>
    <row r="184" s="12" customFormat="1" ht="15.6" x14ac:dyDescent="0.3"/>
    <row r="185" s="12" customFormat="1" ht="15.6" x14ac:dyDescent="0.3"/>
    <row r="186" s="12" customFormat="1" ht="15.6" x14ac:dyDescent="0.3"/>
    <row r="187" s="12" customFormat="1" ht="15.6" x14ac:dyDescent="0.3"/>
    <row r="188" s="12" customFormat="1" ht="15.6" x14ac:dyDescent="0.3"/>
    <row r="189" s="12" customFormat="1" ht="15.6" x14ac:dyDescent="0.3"/>
    <row r="190" s="12" customFormat="1" ht="15.6" x14ac:dyDescent="0.3"/>
    <row r="191" s="12" customFormat="1" ht="15.6" x14ac:dyDescent="0.3"/>
    <row r="192" s="12" customFormat="1" ht="15.6" x14ac:dyDescent="0.3"/>
    <row r="193" s="12" customFormat="1" ht="15.6" x14ac:dyDescent="0.3"/>
    <row r="194" s="12" customFormat="1" ht="15.6" x14ac:dyDescent="0.3"/>
    <row r="195" s="12" customFormat="1" ht="15.6" x14ac:dyDescent="0.3"/>
    <row r="196" s="12" customFormat="1" ht="15.6" x14ac:dyDescent="0.3"/>
    <row r="197" s="12" customFormat="1" ht="15.6" x14ac:dyDescent="0.3"/>
    <row r="198" s="12" customFormat="1" ht="15.6" x14ac:dyDescent="0.3"/>
    <row r="199" s="12" customFormat="1" ht="15.6" x14ac:dyDescent="0.3"/>
    <row r="200" s="12" customFormat="1" ht="15.6" x14ac:dyDescent="0.3"/>
    <row r="201" s="12" customFormat="1" ht="15.6" x14ac:dyDescent="0.3"/>
    <row r="202" s="12" customFormat="1" ht="15.6" x14ac:dyDescent="0.3"/>
    <row r="203" s="12" customFormat="1" ht="15.6" x14ac:dyDescent="0.3"/>
    <row r="204" s="12" customFormat="1" ht="15.6" x14ac:dyDescent="0.3"/>
    <row r="205" s="12" customFormat="1" ht="15.6" x14ac:dyDescent="0.3"/>
    <row r="206" s="12" customFormat="1" ht="15.6" x14ac:dyDescent="0.3"/>
    <row r="207" s="12" customFormat="1" ht="15.6" x14ac:dyDescent="0.3"/>
    <row r="208" s="12" customFormat="1" ht="15.6" x14ac:dyDescent="0.3"/>
    <row r="209" s="12" customFormat="1" ht="15.6" x14ac:dyDescent="0.3"/>
    <row r="210" s="12" customFormat="1" ht="15.6" x14ac:dyDescent="0.3"/>
    <row r="211" s="12" customFormat="1" ht="15.6" x14ac:dyDescent="0.3"/>
    <row r="212" s="12" customFormat="1" ht="15.6" x14ac:dyDescent="0.3"/>
    <row r="213" s="12" customFormat="1" ht="15.6" x14ac:dyDescent="0.3"/>
    <row r="214" s="12" customFormat="1" ht="15.6" x14ac:dyDescent="0.3"/>
    <row r="215" s="12" customFormat="1" ht="15.6" x14ac:dyDescent="0.3"/>
    <row r="216" s="12" customFormat="1" ht="15.6" x14ac:dyDescent="0.3"/>
    <row r="217" s="12" customFormat="1" ht="15.6" x14ac:dyDescent="0.3"/>
    <row r="218" s="12" customFormat="1" ht="15.6" x14ac:dyDescent="0.3"/>
    <row r="219" s="12" customFormat="1" ht="15.6" x14ac:dyDescent="0.3"/>
    <row r="220" s="12" customFormat="1" ht="15.6" x14ac:dyDescent="0.3"/>
    <row r="221" s="12" customFormat="1" ht="15.6" x14ac:dyDescent="0.3"/>
    <row r="222" s="12" customFormat="1" ht="15.6" x14ac:dyDescent="0.3"/>
    <row r="223" s="12" customFormat="1" ht="15.6" x14ac:dyDescent="0.3"/>
    <row r="224" s="12" customFormat="1" ht="15.6" x14ac:dyDescent="0.3"/>
    <row r="225" s="12" customFormat="1" ht="15.6" x14ac:dyDescent="0.3"/>
    <row r="226" s="12" customFormat="1" ht="15.6" x14ac:dyDescent="0.3"/>
    <row r="227" s="12" customFormat="1" ht="15.6" x14ac:dyDescent="0.3"/>
    <row r="228" s="12" customFormat="1" ht="15.6" x14ac:dyDescent="0.3"/>
    <row r="229" s="12" customFormat="1" ht="15.6" x14ac:dyDescent="0.3"/>
    <row r="230" s="12" customFormat="1" ht="15.6" x14ac:dyDescent="0.3"/>
    <row r="231" s="12" customFormat="1" ht="15.6" x14ac:dyDescent="0.3"/>
    <row r="232" s="12" customFormat="1" ht="15.6" x14ac:dyDescent="0.3"/>
    <row r="233" s="12" customFormat="1" ht="15.6" x14ac:dyDescent="0.3"/>
    <row r="234" s="12" customFormat="1" ht="15.6" x14ac:dyDescent="0.3"/>
    <row r="235" s="12" customFormat="1" ht="15.6" x14ac:dyDescent="0.3"/>
    <row r="236" s="12" customFormat="1" ht="15.6" x14ac:dyDescent="0.3"/>
  </sheetData>
  <mergeCells count="8">
    <mergeCell ref="B52:B61"/>
    <mergeCell ref="B62:B73"/>
    <mergeCell ref="B42:B51"/>
    <mergeCell ref="B2:P2"/>
    <mergeCell ref="B3:P3"/>
    <mergeCell ref="B6:P6"/>
    <mergeCell ref="H4:I4"/>
    <mergeCell ref="B40:R40"/>
  </mergeCells>
  <phoneticPr fontId="28" type="noConversion"/>
  <pageMargins left="0.7" right="0.7" top="0.75" bottom="0.75" header="0.3" footer="0.3"/>
  <pageSetup scale="3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79"/>
  <sheetViews>
    <sheetView view="pageBreakPreview" topLeftCell="A3" zoomScale="85" zoomScaleNormal="100" zoomScaleSheetLayoutView="85" workbookViewId="0">
      <selection activeCell="I86" sqref="I86"/>
    </sheetView>
  </sheetViews>
  <sheetFormatPr baseColWidth="10" defaultColWidth="11.44140625" defaultRowHeight="14.4" x14ac:dyDescent="0.3"/>
  <cols>
    <col min="1" max="1" width="6" style="5" customWidth="1"/>
    <col min="2" max="2" width="48.88671875" style="5" bestFit="1" customWidth="1"/>
    <col min="3" max="3" width="10.88671875" style="5" customWidth="1"/>
    <col min="4" max="4" width="10.6640625" style="5" bestFit="1" customWidth="1"/>
    <col min="5" max="5" width="9" style="5" bestFit="1" customWidth="1"/>
    <col min="6" max="6" width="12.5546875" style="5" customWidth="1"/>
    <col min="7" max="7" width="9.33203125" style="5" customWidth="1"/>
    <col min="8" max="8" width="10" style="5" customWidth="1"/>
    <col min="9" max="10" width="9.88671875" style="5" customWidth="1"/>
    <col min="11" max="11" width="12.33203125" style="5" customWidth="1"/>
    <col min="12" max="12" width="10.88671875" style="5" customWidth="1"/>
    <col min="13" max="13" width="13.109375" style="5" customWidth="1"/>
    <col min="14" max="14" width="15.33203125" style="5" customWidth="1"/>
    <col min="15" max="16384" width="11.44140625" style="5"/>
  </cols>
  <sheetData>
    <row r="1" spans="2:14" s="12" customFormat="1" ht="15.6" x14ac:dyDescent="0.3"/>
    <row r="2" spans="2:14" s="12" customFormat="1" ht="20.399999999999999" x14ac:dyDescent="0.35">
      <c r="B2" s="198" t="s">
        <v>26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2:14" s="12" customFormat="1" ht="17.399999999999999" x14ac:dyDescent="0.3">
      <c r="B3" s="203" t="s">
        <v>182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2:14" s="12" customFormat="1" ht="15.6" x14ac:dyDescent="0.3"/>
    <row r="5" spans="2:14" s="12" customFormat="1" ht="16.2" thickBot="1" x14ac:dyDescent="0.35"/>
    <row r="6" spans="2:14" s="12" customFormat="1" ht="33.75" customHeight="1" thickTop="1" thickBot="1" x14ac:dyDescent="0.35">
      <c r="B6" s="75" t="s">
        <v>147</v>
      </c>
      <c r="C6" s="75" t="s">
        <v>138</v>
      </c>
      <c r="D6" s="75" t="s">
        <v>139</v>
      </c>
      <c r="E6" s="75" t="s">
        <v>140</v>
      </c>
      <c r="F6" s="75" t="s">
        <v>2</v>
      </c>
      <c r="G6"/>
    </row>
    <row r="7" spans="2:14" s="12" customFormat="1" ht="16.8" thickTop="1" thickBot="1" x14ac:dyDescent="0.35">
      <c r="B7" s="81" t="s">
        <v>27</v>
      </c>
      <c r="C7" s="78">
        <v>31</v>
      </c>
      <c r="D7" s="78">
        <v>37</v>
      </c>
      <c r="E7" s="78">
        <v>38</v>
      </c>
      <c r="F7" s="78">
        <f t="shared" ref="F7:F17" si="0">AVERAGE(C7:E7)</f>
        <v>35.333333333333336</v>
      </c>
    </row>
    <row r="8" spans="2:14" s="12" customFormat="1" ht="20.25" customHeight="1" thickTop="1" thickBot="1" x14ac:dyDescent="0.35">
      <c r="B8" s="81" t="s">
        <v>28</v>
      </c>
      <c r="C8" s="78">
        <v>24</v>
      </c>
      <c r="D8" s="78">
        <v>26</v>
      </c>
      <c r="E8" s="78">
        <v>36</v>
      </c>
      <c r="F8" s="78">
        <f t="shared" si="0"/>
        <v>28.666666666666668</v>
      </c>
    </row>
    <row r="9" spans="2:14" s="12" customFormat="1" ht="20.25" customHeight="1" thickTop="1" thickBot="1" x14ac:dyDescent="0.35">
      <c r="B9" s="81" t="s">
        <v>29</v>
      </c>
      <c r="C9" s="78">
        <v>3</v>
      </c>
      <c r="D9" s="78">
        <v>3</v>
      </c>
      <c r="E9" s="78">
        <v>0</v>
      </c>
      <c r="F9" s="78">
        <f t="shared" si="0"/>
        <v>2</v>
      </c>
    </row>
    <row r="10" spans="2:14" s="12" customFormat="1" ht="16.8" thickTop="1" thickBot="1" x14ac:dyDescent="0.35">
      <c r="B10" s="81" t="s">
        <v>30</v>
      </c>
      <c r="C10" s="78">
        <v>2</v>
      </c>
      <c r="D10" s="78">
        <v>2</v>
      </c>
      <c r="E10" s="78">
        <v>5</v>
      </c>
      <c r="F10" s="78">
        <f t="shared" si="0"/>
        <v>3</v>
      </c>
    </row>
    <row r="11" spans="2:14" s="12" customFormat="1" ht="16.8" thickTop="1" thickBot="1" x14ac:dyDescent="0.35">
      <c r="B11" s="81" t="s">
        <v>31</v>
      </c>
      <c r="C11" s="78">
        <v>2</v>
      </c>
      <c r="D11" s="78">
        <v>2</v>
      </c>
      <c r="E11" s="78">
        <v>2</v>
      </c>
      <c r="F11" s="78">
        <f t="shared" si="0"/>
        <v>2</v>
      </c>
    </row>
    <row r="12" spans="2:14" s="12" customFormat="1" ht="16.8" thickTop="1" thickBot="1" x14ac:dyDescent="0.35">
      <c r="B12" s="81" t="s">
        <v>32</v>
      </c>
      <c r="C12" s="78">
        <v>6</v>
      </c>
      <c r="D12" s="78">
        <v>3</v>
      </c>
      <c r="E12" s="78">
        <v>8</v>
      </c>
      <c r="F12" s="78">
        <f t="shared" si="0"/>
        <v>5.666666666666667</v>
      </c>
    </row>
    <row r="13" spans="2:14" s="12" customFormat="1" ht="16.8" thickTop="1" thickBot="1" x14ac:dyDescent="0.35">
      <c r="B13" s="81" t="s">
        <v>33</v>
      </c>
      <c r="C13" s="78">
        <v>0</v>
      </c>
      <c r="D13" s="78">
        <v>0</v>
      </c>
      <c r="E13" s="78">
        <v>0</v>
      </c>
      <c r="F13" s="78">
        <f t="shared" si="0"/>
        <v>0</v>
      </c>
    </row>
    <row r="14" spans="2:14" s="12" customFormat="1" ht="16.8" thickTop="1" thickBot="1" x14ac:dyDescent="0.35">
      <c r="B14" s="81" t="s">
        <v>34</v>
      </c>
      <c r="C14" s="78">
        <v>11</v>
      </c>
      <c r="D14" s="78">
        <v>10</v>
      </c>
      <c r="E14" s="78">
        <v>9</v>
      </c>
      <c r="F14" s="78">
        <f t="shared" si="0"/>
        <v>10</v>
      </c>
    </row>
    <row r="15" spans="2:14" s="12" customFormat="1" ht="19.5" customHeight="1" thickTop="1" thickBot="1" x14ac:dyDescent="0.35">
      <c r="B15" s="81" t="s">
        <v>144</v>
      </c>
      <c r="C15" s="78">
        <v>11</v>
      </c>
      <c r="D15" s="78">
        <v>14</v>
      </c>
      <c r="E15" s="78">
        <v>53</v>
      </c>
      <c r="F15" s="78">
        <f t="shared" si="0"/>
        <v>26</v>
      </c>
    </row>
    <row r="16" spans="2:14" s="12" customFormat="1" ht="19.5" customHeight="1" thickTop="1" thickBot="1" x14ac:dyDescent="0.35">
      <c r="B16" s="81" t="s">
        <v>145</v>
      </c>
      <c r="C16" s="78">
        <v>10</v>
      </c>
      <c r="D16" s="78">
        <v>13</v>
      </c>
      <c r="E16" s="78">
        <v>9</v>
      </c>
      <c r="F16" s="78">
        <f t="shared" si="0"/>
        <v>10.666666666666666</v>
      </c>
    </row>
    <row r="17" spans="2:6" s="12" customFormat="1" ht="19.5" customHeight="1" thickTop="1" thickBot="1" x14ac:dyDescent="0.35">
      <c r="B17" s="81" t="s">
        <v>146</v>
      </c>
      <c r="C17" s="78">
        <v>23</v>
      </c>
      <c r="D17" s="78">
        <v>115</v>
      </c>
      <c r="E17" s="78">
        <v>70</v>
      </c>
      <c r="F17" s="78">
        <f t="shared" si="0"/>
        <v>69.333333333333329</v>
      </c>
    </row>
    <row r="18" spans="2:6" s="12" customFormat="1" ht="16.2" thickTop="1" x14ac:dyDescent="0.3">
      <c r="C18" s="12" t="s">
        <v>35</v>
      </c>
    </row>
    <row r="19" spans="2:6" s="12" customFormat="1" ht="15.6" x14ac:dyDescent="0.3"/>
    <row r="20" spans="2:6" s="12" customFormat="1" ht="15.6" x14ac:dyDescent="0.3"/>
    <row r="21" spans="2:6" s="12" customFormat="1" ht="15.6" x14ac:dyDescent="0.3"/>
    <row r="22" spans="2:6" s="12" customFormat="1" ht="15.6" x14ac:dyDescent="0.3"/>
    <row r="23" spans="2:6" s="12" customFormat="1" ht="15.6" x14ac:dyDescent="0.3"/>
    <row r="24" spans="2:6" s="12" customFormat="1" ht="15.6" x14ac:dyDescent="0.3"/>
    <row r="25" spans="2:6" s="12" customFormat="1" ht="15.6" x14ac:dyDescent="0.3"/>
    <row r="26" spans="2:6" s="12" customFormat="1" ht="15.6" x14ac:dyDescent="0.3"/>
    <row r="27" spans="2:6" s="12" customFormat="1" ht="15.6" x14ac:dyDescent="0.3"/>
    <row r="28" spans="2:6" s="12" customFormat="1" ht="15.6" x14ac:dyDescent="0.3"/>
    <row r="29" spans="2:6" s="12" customFormat="1" ht="15.6" x14ac:dyDescent="0.3"/>
    <row r="30" spans="2:6" s="12" customFormat="1" ht="15.6" x14ac:dyDescent="0.3"/>
    <row r="31" spans="2:6" s="12" customFormat="1" ht="15.6" x14ac:dyDescent="0.3"/>
    <row r="32" spans="2:6" s="12" customFormat="1" ht="15.6" x14ac:dyDescent="0.3"/>
    <row r="33" s="12" customFormat="1" ht="15.6" x14ac:dyDescent="0.3"/>
    <row r="34" s="12" customFormat="1" ht="15.6" x14ac:dyDescent="0.3"/>
    <row r="35" s="12" customFormat="1" ht="15.6" x14ac:dyDescent="0.3"/>
    <row r="36" s="12" customFormat="1" ht="15.6" x14ac:dyDescent="0.3"/>
    <row r="37" s="12" customFormat="1" ht="15.6" x14ac:dyDescent="0.3"/>
    <row r="38" s="12" customFormat="1" ht="15.6" x14ac:dyDescent="0.3"/>
    <row r="39" s="12" customFormat="1" ht="15.6" x14ac:dyDescent="0.3"/>
    <row r="40" s="12" customFormat="1" ht="15.6" x14ac:dyDescent="0.3"/>
    <row r="41" s="12" customFormat="1" ht="15.6" x14ac:dyDescent="0.3"/>
    <row r="42" s="12" customFormat="1" ht="15.6" x14ac:dyDescent="0.3"/>
    <row r="43" s="12" customFormat="1" ht="15.6" x14ac:dyDescent="0.3"/>
    <row r="44" s="12" customFormat="1" ht="15.6" x14ac:dyDescent="0.3"/>
    <row r="45" s="12" customFormat="1" ht="15.6" x14ac:dyDescent="0.3"/>
    <row r="46" s="12" customFormat="1" ht="15.6" x14ac:dyDescent="0.3"/>
    <row r="47" s="12" customFormat="1" ht="15.6" x14ac:dyDescent="0.3"/>
    <row r="48" s="12" customFormat="1" ht="15.6" x14ac:dyDescent="0.3"/>
    <row r="49" s="12" customFormat="1" ht="15.6" x14ac:dyDescent="0.3"/>
    <row r="50" s="12" customFormat="1" ht="15.6" x14ac:dyDescent="0.3"/>
    <row r="51" s="12" customFormat="1" ht="15.6" x14ac:dyDescent="0.3"/>
    <row r="52" s="12" customFormat="1" ht="15.6" x14ac:dyDescent="0.3"/>
    <row r="53" s="12" customFormat="1" ht="15.6" x14ac:dyDescent="0.3"/>
    <row r="54" s="12" customFormat="1" ht="15.6" x14ac:dyDescent="0.3"/>
    <row r="55" s="12" customFormat="1" ht="15.6" x14ac:dyDescent="0.3"/>
    <row r="56" s="12" customFormat="1" ht="15.6" x14ac:dyDescent="0.3"/>
    <row r="57" s="12" customFormat="1" ht="15.6" x14ac:dyDescent="0.3"/>
    <row r="58" s="12" customFormat="1" ht="15.6" x14ac:dyDescent="0.3"/>
    <row r="59" s="12" customFormat="1" ht="15.6" x14ac:dyDescent="0.3"/>
    <row r="60" s="12" customFormat="1" ht="15.6" x14ac:dyDescent="0.3"/>
    <row r="61" s="12" customFormat="1" ht="15.6" x14ac:dyDescent="0.3"/>
    <row r="62" s="12" customFormat="1" ht="15.6" x14ac:dyDescent="0.3"/>
    <row r="63" s="12" customFormat="1" ht="15.6" x14ac:dyDescent="0.3"/>
    <row r="64" s="12" customFormat="1" ht="15.6" x14ac:dyDescent="0.3"/>
    <row r="65" spans="9:9" s="12" customFormat="1" ht="15.6" x14ac:dyDescent="0.3"/>
    <row r="66" spans="9:9" s="12" customFormat="1" ht="15.6" x14ac:dyDescent="0.3"/>
    <row r="67" spans="9:9" s="12" customFormat="1" ht="15.6" x14ac:dyDescent="0.3"/>
    <row r="68" spans="9:9" s="12" customFormat="1" ht="15.6" x14ac:dyDescent="0.3"/>
    <row r="69" spans="9:9" s="12" customFormat="1" ht="15.6" x14ac:dyDescent="0.3"/>
    <row r="70" spans="9:9" s="12" customFormat="1" ht="15.6" x14ac:dyDescent="0.3"/>
    <row r="71" spans="9:9" s="12" customFormat="1" ht="15.6" x14ac:dyDescent="0.3"/>
    <row r="72" spans="9:9" s="12" customFormat="1" ht="15.6" x14ac:dyDescent="0.3"/>
    <row r="73" spans="9:9" s="12" customFormat="1" ht="15.6" x14ac:dyDescent="0.3"/>
    <row r="74" spans="9:9" s="12" customFormat="1" ht="15.6" x14ac:dyDescent="0.3"/>
    <row r="75" spans="9:9" s="12" customFormat="1" ht="15.6" x14ac:dyDescent="0.3"/>
    <row r="76" spans="9:9" s="12" customFormat="1" ht="15.6" x14ac:dyDescent="0.3"/>
    <row r="77" spans="9:9" s="12" customFormat="1" ht="15.6" x14ac:dyDescent="0.3"/>
    <row r="78" spans="9:9" s="12" customFormat="1" ht="15.6" x14ac:dyDescent="0.3"/>
    <row r="79" spans="9:9" s="12" customFormat="1" ht="15.6" x14ac:dyDescent="0.3">
      <c r="I79" s="12" t="s">
        <v>36</v>
      </c>
    </row>
    <row r="80" spans="9:9" s="12" customFormat="1" ht="15.6" x14ac:dyDescent="0.3"/>
    <row r="81" s="12" customFormat="1" ht="15.6" x14ac:dyDescent="0.3"/>
    <row r="82" s="12" customFormat="1" ht="15.6" x14ac:dyDescent="0.3"/>
    <row r="83" s="12" customFormat="1" ht="15.6" x14ac:dyDescent="0.3"/>
    <row r="84" s="12" customFormat="1" ht="15.6" x14ac:dyDescent="0.3"/>
    <row r="85" s="12" customFormat="1" ht="15.6" x14ac:dyDescent="0.3"/>
    <row r="86" s="12" customFormat="1" ht="15.6" x14ac:dyDescent="0.3"/>
    <row r="87" s="12" customFormat="1" ht="15.6" x14ac:dyDescent="0.3"/>
    <row r="88" s="12" customFormat="1" ht="15.6" x14ac:dyDescent="0.3"/>
    <row r="89" s="12" customFormat="1" ht="15.6" x14ac:dyDescent="0.3"/>
    <row r="90" s="12" customFormat="1" ht="15.6" x14ac:dyDescent="0.3"/>
    <row r="91" s="12" customFormat="1" ht="15.6" x14ac:dyDescent="0.3"/>
    <row r="92" s="12" customFormat="1" ht="15.6" x14ac:dyDescent="0.3"/>
    <row r="93" s="12" customFormat="1" ht="15.6" x14ac:dyDescent="0.3"/>
    <row r="94" s="12" customFormat="1" ht="15.6" x14ac:dyDescent="0.3"/>
    <row r="95" s="12" customFormat="1" ht="15.6" x14ac:dyDescent="0.3"/>
    <row r="96" s="12" customFormat="1" ht="15.6" x14ac:dyDescent="0.3"/>
    <row r="97" spans="12:12" s="12" customFormat="1" ht="15.6" x14ac:dyDescent="0.3"/>
    <row r="98" spans="12:12" s="12" customFormat="1" ht="15.6" x14ac:dyDescent="0.3"/>
    <row r="99" spans="12:12" s="12" customFormat="1" ht="15.6" x14ac:dyDescent="0.3"/>
    <row r="100" spans="12:12" s="12" customFormat="1" ht="15.6" x14ac:dyDescent="0.3"/>
    <row r="101" spans="12:12" s="12" customFormat="1" ht="15.6" x14ac:dyDescent="0.3"/>
    <row r="102" spans="12:12" s="12" customFormat="1" ht="15.6" x14ac:dyDescent="0.3"/>
    <row r="103" spans="12:12" s="12" customFormat="1" ht="15.6" x14ac:dyDescent="0.3"/>
    <row r="104" spans="12:12" s="12" customFormat="1" ht="15.6" x14ac:dyDescent="0.3"/>
    <row r="105" spans="12:12" s="12" customFormat="1" ht="15.6" x14ac:dyDescent="0.3">
      <c r="L105" s="12" t="s">
        <v>37</v>
      </c>
    </row>
    <row r="106" spans="12:12" s="12" customFormat="1" ht="15.6" x14ac:dyDescent="0.3"/>
    <row r="107" spans="12:12" s="12" customFormat="1" ht="15.6" x14ac:dyDescent="0.3"/>
    <row r="108" spans="12:12" s="12" customFormat="1" ht="15.6" x14ac:dyDescent="0.3"/>
    <row r="109" spans="12:12" s="12" customFormat="1" ht="15.6" x14ac:dyDescent="0.3"/>
    <row r="110" spans="12:12" s="12" customFormat="1" ht="15.6" x14ac:dyDescent="0.3"/>
    <row r="111" spans="12:12" s="12" customFormat="1" ht="15.6" x14ac:dyDescent="0.3"/>
    <row r="112" spans="12:12" s="12" customFormat="1" ht="15.6" x14ac:dyDescent="0.3"/>
    <row r="113" s="12" customFormat="1" ht="15.6" x14ac:dyDescent="0.3"/>
    <row r="114" s="12" customFormat="1" ht="15.6" x14ac:dyDescent="0.3"/>
    <row r="115" s="12" customFormat="1" ht="15.6" x14ac:dyDescent="0.3"/>
    <row r="116" s="12" customFormat="1" ht="15.6" x14ac:dyDescent="0.3"/>
    <row r="117" s="12" customFormat="1" ht="15.6" x14ac:dyDescent="0.3"/>
    <row r="118" s="12" customFormat="1" ht="15.6" x14ac:dyDescent="0.3"/>
    <row r="119" s="12" customFormat="1" ht="15.6" x14ac:dyDescent="0.3"/>
    <row r="120" s="12" customFormat="1" ht="15.6" x14ac:dyDescent="0.3"/>
    <row r="121" s="12" customFormat="1" ht="15.6" x14ac:dyDescent="0.3"/>
    <row r="122" s="12" customFormat="1" ht="15.6" x14ac:dyDescent="0.3"/>
    <row r="123" s="12" customFormat="1" ht="15.6" x14ac:dyDescent="0.3"/>
    <row r="124" s="12" customFormat="1" ht="15.6" x14ac:dyDescent="0.3"/>
    <row r="125" s="12" customFormat="1" ht="15.6" x14ac:dyDescent="0.3"/>
    <row r="126" s="12" customFormat="1" ht="15.6" x14ac:dyDescent="0.3"/>
    <row r="127" s="12" customFormat="1" ht="15.6" x14ac:dyDescent="0.3"/>
    <row r="128" s="12" customFormat="1" ht="15.6" x14ac:dyDescent="0.3"/>
    <row r="129" s="12" customFormat="1" ht="15.6" x14ac:dyDescent="0.3"/>
    <row r="130" s="12" customFormat="1" ht="15.6" x14ac:dyDescent="0.3"/>
    <row r="131" s="12" customFormat="1" ht="15.6" x14ac:dyDescent="0.3"/>
    <row r="132" s="12" customFormat="1" ht="15.6" x14ac:dyDescent="0.3"/>
    <row r="133" s="12" customFormat="1" ht="15.6" x14ac:dyDescent="0.3"/>
    <row r="134" s="12" customFormat="1" ht="15.6" x14ac:dyDescent="0.3"/>
    <row r="135" s="12" customFormat="1" ht="15.6" x14ac:dyDescent="0.3"/>
    <row r="136" s="12" customFormat="1" ht="15.6" x14ac:dyDescent="0.3"/>
    <row r="137" s="12" customFormat="1" ht="15.6" x14ac:dyDescent="0.3"/>
    <row r="138" s="12" customFormat="1" ht="15.6" x14ac:dyDescent="0.3"/>
    <row r="139" s="12" customFormat="1" ht="15.6" x14ac:dyDescent="0.3"/>
    <row r="140" s="12" customFormat="1" ht="15.6" x14ac:dyDescent="0.3"/>
    <row r="141" s="12" customFormat="1" ht="15.6" x14ac:dyDescent="0.3"/>
    <row r="142" s="12" customFormat="1" ht="15.6" x14ac:dyDescent="0.3"/>
    <row r="143" s="12" customFormat="1" ht="15.6" x14ac:dyDescent="0.3"/>
    <row r="144" s="12" customFormat="1" ht="15.6" x14ac:dyDescent="0.3"/>
    <row r="145" s="12" customFormat="1" ht="15.6" x14ac:dyDescent="0.3"/>
    <row r="146" s="12" customFormat="1" ht="15.6" x14ac:dyDescent="0.3"/>
    <row r="147" s="12" customFormat="1" ht="15.6" x14ac:dyDescent="0.3"/>
    <row r="148" s="12" customFormat="1" ht="15.6" x14ac:dyDescent="0.3"/>
    <row r="149" s="12" customFormat="1" ht="15.6" x14ac:dyDescent="0.3"/>
    <row r="150" s="12" customFormat="1" ht="15.6" x14ac:dyDescent="0.3"/>
    <row r="151" s="12" customFormat="1" ht="15.6" x14ac:dyDescent="0.3"/>
    <row r="152" s="12" customFormat="1" ht="15.6" x14ac:dyDescent="0.3"/>
    <row r="153" s="12" customFormat="1" ht="15.6" x14ac:dyDescent="0.3"/>
    <row r="154" s="12" customFormat="1" ht="15.6" x14ac:dyDescent="0.3"/>
    <row r="155" s="12" customFormat="1" ht="15.6" x14ac:dyDescent="0.3"/>
    <row r="156" s="12" customFormat="1" ht="15.6" x14ac:dyDescent="0.3"/>
    <row r="157" s="12" customFormat="1" ht="15.6" x14ac:dyDescent="0.3"/>
    <row r="158" s="12" customFormat="1" ht="15.6" x14ac:dyDescent="0.3"/>
    <row r="159" s="12" customFormat="1" ht="15.6" x14ac:dyDescent="0.3"/>
    <row r="160" s="12" customFormat="1" ht="15.6" x14ac:dyDescent="0.3"/>
    <row r="161" s="12" customFormat="1" ht="15.6" x14ac:dyDescent="0.3"/>
    <row r="162" s="12" customFormat="1" ht="15.6" x14ac:dyDescent="0.3"/>
    <row r="163" s="12" customFormat="1" ht="15.6" x14ac:dyDescent="0.3"/>
    <row r="164" s="12" customFormat="1" ht="15.6" x14ac:dyDescent="0.3"/>
    <row r="165" s="12" customFormat="1" ht="15.6" x14ac:dyDescent="0.3"/>
    <row r="166" s="12" customFormat="1" ht="15.6" x14ac:dyDescent="0.3"/>
    <row r="167" s="12" customFormat="1" ht="15.6" x14ac:dyDescent="0.3"/>
    <row r="168" s="12" customFormat="1" ht="15.6" x14ac:dyDescent="0.3"/>
    <row r="169" s="12" customFormat="1" ht="15.6" x14ac:dyDescent="0.3"/>
    <row r="170" s="12" customFormat="1" ht="15.6" x14ac:dyDescent="0.3"/>
    <row r="171" s="12" customFormat="1" ht="15.6" x14ac:dyDescent="0.3"/>
    <row r="172" s="12" customFormat="1" ht="15.6" x14ac:dyDescent="0.3"/>
    <row r="173" s="12" customFormat="1" ht="15.6" x14ac:dyDescent="0.3"/>
    <row r="174" s="12" customFormat="1" ht="15.6" x14ac:dyDescent="0.3"/>
    <row r="175" s="12" customFormat="1" ht="15.6" x14ac:dyDescent="0.3"/>
    <row r="176" s="12" customFormat="1" ht="15.6" x14ac:dyDescent="0.3"/>
    <row r="177" s="12" customFormat="1" ht="15.6" x14ac:dyDescent="0.3"/>
    <row r="178" s="12" customFormat="1" ht="15.6" x14ac:dyDescent="0.3"/>
    <row r="179" s="12" customFormat="1" ht="15.6" x14ac:dyDescent="0.3"/>
    <row r="180" s="12" customFormat="1" ht="15.6" x14ac:dyDescent="0.3"/>
    <row r="181" s="12" customFormat="1" ht="15.6" x14ac:dyDescent="0.3"/>
    <row r="182" s="12" customFormat="1" ht="15.6" x14ac:dyDescent="0.3"/>
    <row r="183" s="12" customFormat="1" ht="15.6" x14ac:dyDescent="0.3"/>
    <row r="184" s="12" customFormat="1" ht="15.6" x14ac:dyDescent="0.3"/>
    <row r="185" s="12" customFormat="1" ht="15.6" x14ac:dyDescent="0.3"/>
    <row r="186" s="12" customFormat="1" ht="15.6" x14ac:dyDescent="0.3"/>
    <row r="187" s="12" customFormat="1" ht="15.6" x14ac:dyDescent="0.3"/>
    <row r="188" s="12" customFormat="1" ht="15.6" x14ac:dyDescent="0.3"/>
    <row r="189" s="12" customFormat="1" ht="15.6" x14ac:dyDescent="0.3"/>
    <row r="190" s="12" customFormat="1" ht="15.6" x14ac:dyDescent="0.3"/>
    <row r="191" s="12" customFormat="1" ht="15.6" x14ac:dyDescent="0.3"/>
    <row r="192" s="12" customFormat="1" ht="15.6" x14ac:dyDescent="0.3"/>
    <row r="193" s="12" customFormat="1" ht="15.6" x14ac:dyDescent="0.3"/>
    <row r="194" s="12" customFormat="1" ht="15.6" x14ac:dyDescent="0.3"/>
    <row r="195" s="12" customFormat="1" ht="15.6" x14ac:dyDescent="0.3"/>
    <row r="196" s="12" customFormat="1" ht="15.6" x14ac:dyDescent="0.3"/>
    <row r="197" s="12" customFormat="1" ht="15.6" x14ac:dyDescent="0.3"/>
    <row r="198" s="12" customFormat="1" ht="15.6" x14ac:dyDescent="0.3"/>
    <row r="199" s="12" customFormat="1" ht="15.6" x14ac:dyDescent="0.3"/>
    <row r="200" s="12" customFormat="1" ht="15.6" x14ac:dyDescent="0.3"/>
    <row r="201" s="12" customFormat="1" ht="15.6" x14ac:dyDescent="0.3"/>
    <row r="202" s="12" customFormat="1" ht="15.6" x14ac:dyDescent="0.3"/>
    <row r="203" s="12" customFormat="1" ht="15.6" x14ac:dyDescent="0.3"/>
    <row r="204" s="12" customFormat="1" ht="15.6" x14ac:dyDescent="0.3"/>
    <row r="205" s="12" customFormat="1" ht="15.6" x14ac:dyDescent="0.3"/>
    <row r="206" s="12" customFormat="1" ht="15.6" x14ac:dyDescent="0.3"/>
    <row r="207" s="12" customFormat="1" ht="15.6" x14ac:dyDescent="0.3"/>
    <row r="208" s="12" customFormat="1" ht="15.6" x14ac:dyDescent="0.3"/>
    <row r="209" s="12" customFormat="1" ht="15.6" x14ac:dyDescent="0.3"/>
    <row r="210" s="12" customFormat="1" ht="15.6" x14ac:dyDescent="0.3"/>
    <row r="211" s="12" customFormat="1" ht="15.6" x14ac:dyDescent="0.3"/>
    <row r="212" s="12" customFormat="1" ht="15.6" x14ac:dyDescent="0.3"/>
    <row r="213" s="12" customFormat="1" ht="15.6" x14ac:dyDescent="0.3"/>
    <row r="214" s="12" customFormat="1" ht="15.6" x14ac:dyDescent="0.3"/>
    <row r="215" s="12" customFormat="1" ht="15.6" x14ac:dyDescent="0.3"/>
    <row r="216" s="12" customFormat="1" ht="15.6" x14ac:dyDescent="0.3"/>
    <row r="217" s="12" customFormat="1" ht="15.6" x14ac:dyDescent="0.3"/>
    <row r="218" s="12" customFormat="1" ht="15.6" x14ac:dyDescent="0.3"/>
    <row r="219" s="12" customFormat="1" ht="15.6" x14ac:dyDescent="0.3"/>
    <row r="220" s="12" customFormat="1" ht="15.6" x14ac:dyDescent="0.3"/>
    <row r="221" s="12" customFormat="1" ht="15.6" x14ac:dyDescent="0.3"/>
    <row r="222" s="12" customFormat="1" ht="15.6" x14ac:dyDescent="0.3"/>
    <row r="223" s="12" customFormat="1" ht="15.6" x14ac:dyDescent="0.3"/>
    <row r="224" s="12" customFormat="1" ht="15.6" x14ac:dyDescent="0.3"/>
    <row r="225" s="12" customFormat="1" ht="15.6" x14ac:dyDescent="0.3"/>
    <row r="226" s="12" customFormat="1" ht="15.6" x14ac:dyDescent="0.3"/>
    <row r="227" s="12" customFormat="1" ht="15.6" x14ac:dyDescent="0.3"/>
    <row r="228" s="12" customFormat="1" ht="15.6" x14ac:dyDescent="0.3"/>
    <row r="229" s="12" customFormat="1" ht="15.6" x14ac:dyDescent="0.3"/>
    <row r="230" s="12" customFormat="1" ht="15.6" x14ac:dyDescent="0.3"/>
    <row r="231" s="12" customFormat="1" ht="15.6" x14ac:dyDescent="0.3"/>
    <row r="232" s="12" customFormat="1" ht="15.6" x14ac:dyDescent="0.3"/>
    <row r="233" s="12" customFormat="1" ht="15.6" x14ac:dyDescent="0.3"/>
    <row r="234" s="12" customFormat="1" ht="15.6" x14ac:dyDescent="0.3"/>
    <row r="235" s="12" customFormat="1" ht="15.6" x14ac:dyDescent="0.3"/>
    <row r="236" s="12" customFormat="1" ht="15.6" x14ac:dyDescent="0.3"/>
    <row r="237" s="12" customFormat="1" ht="15.6" x14ac:dyDescent="0.3"/>
    <row r="238" s="12" customFormat="1" ht="15.6" x14ac:dyDescent="0.3"/>
    <row r="239" s="12" customFormat="1" ht="15.6" x14ac:dyDescent="0.3"/>
    <row r="240" s="12" customFormat="1" ht="15.6" x14ac:dyDescent="0.3"/>
    <row r="241" s="12" customFormat="1" ht="15.6" x14ac:dyDescent="0.3"/>
    <row r="242" s="12" customFormat="1" ht="15.6" x14ac:dyDescent="0.3"/>
    <row r="243" s="12" customFormat="1" ht="15.6" x14ac:dyDescent="0.3"/>
    <row r="244" s="12" customFormat="1" ht="15.6" x14ac:dyDescent="0.3"/>
    <row r="245" s="12" customFormat="1" ht="15.6" x14ac:dyDescent="0.3"/>
    <row r="246" s="12" customFormat="1" ht="15.6" x14ac:dyDescent="0.3"/>
    <row r="247" s="12" customFormat="1" ht="15.6" x14ac:dyDescent="0.3"/>
    <row r="248" s="12" customFormat="1" ht="15.6" x14ac:dyDescent="0.3"/>
    <row r="249" s="12" customFormat="1" ht="15.6" x14ac:dyDescent="0.3"/>
    <row r="250" s="12" customFormat="1" ht="15.6" x14ac:dyDescent="0.3"/>
    <row r="251" s="12" customFormat="1" ht="15.6" x14ac:dyDescent="0.3"/>
    <row r="252" s="12" customFormat="1" ht="15.6" x14ac:dyDescent="0.3"/>
    <row r="253" s="12" customFormat="1" ht="15.6" x14ac:dyDescent="0.3"/>
    <row r="254" s="12" customFormat="1" ht="15.6" x14ac:dyDescent="0.3"/>
    <row r="255" s="12" customFormat="1" ht="15.6" x14ac:dyDescent="0.3"/>
    <row r="256" s="12" customFormat="1" ht="15.6" x14ac:dyDescent="0.3"/>
    <row r="257" s="12" customFormat="1" ht="15.6" x14ac:dyDescent="0.3"/>
    <row r="258" s="12" customFormat="1" ht="15.6" x14ac:dyDescent="0.3"/>
    <row r="259" s="12" customFormat="1" ht="15.6" x14ac:dyDescent="0.3"/>
    <row r="260" s="12" customFormat="1" ht="15.6" x14ac:dyDescent="0.3"/>
    <row r="261" s="12" customFormat="1" ht="15.6" x14ac:dyDescent="0.3"/>
    <row r="262" s="12" customFormat="1" ht="15.6" x14ac:dyDescent="0.3"/>
    <row r="263" s="12" customFormat="1" ht="15.6" x14ac:dyDescent="0.3"/>
    <row r="264" s="12" customFormat="1" ht="15.6" x14ac:dyDescent="0.3"/>
    <row r="265" s="12" customFormat="1" ht="15.6" x14ac:dyDescent="0.3"/>
    <row r="266" s="12" customFormat="1" ht="15.6" x14ac:dyDescent="0.3"/>
    <row r="267" s="12" customFormat="1" ht="15.6" x14ac:dyDescent="0.3"/>
    <row r="268" s="12" customFormat="1" ht="15.6" x14ac:dyDescent="0.3"/>
    <row r="269" s="12" customFormat="1" ht="15.6" x14ac:dyDescent="0.3"/>
    <row r="270" s="12" customFormat="1" ht="15.6" x14ac:dyDescent="0.3"/>
    <row r="271" s="12" customFormat="1" ht="15.6" x14ac:dyDescent="0.3"/>
    <row r="272" s="12" customFormat="1" ht="15.6" x14ac:dyDescent="0.3"/>
    <row r="273" s="12" customFormat="1" ht="15.6" x14ac:dyDescent="0.3"/>
    <row r="274" s="12" customFormat="1" ht="15.6" x14ac:dyDescent="0.3"/>
    <row r="275" s="12" customFormat="1" ht="15.6" x14ac:dyDescent="0.3"/>
    <row r="276" s="12" customFormat="1" ht="15.6" x14ac:dyDescent="0.3"/>
    <row r="277" s="12" customFormat="1" ht="15.6" x14ac:dyDescent="0.3"/>
    <row r="278" s="12" customFormat="1" ht="15.6" x14ac:dyDescent="0.3"/>
    <row r="279" s="12" customFormat="1" ht="15.6" x14ac:dyDescent="0.3"/>
    <row r="280" s="12" customFormat="1" ht="15.6" x14ac:dyDescent="0.3"/>
    <row r="281" s="12" customFormat="1" ht="15.6" x14ac:dyDescent="0.3"/>
    <row r="282" s="12" customFormat="1" ht="15.6" x14ac:dyDescent="0.3"/>
    <row r="283" s="12" customFormat="1" ht="15.6" x14ac:dyDescent="0.3"/>
    <row r="284" s="12" customFormat="1" ht="15.6" x14ac:dyDescent="0.3"/>
    <row r="285" s="12" customFormat="1" ht="15.6" x14ac:dyDescent="0.3"/>
    <row r="286" s="12" customFormat="1" ht="15.6" x14ac:dyDescent="0.3"/>
    <row r="287" s="12" customFormat="1" ht="15.6" x14ac:dyDescent="0.3"/>
    <row r="288" s="12" customFormat="1" ht="15.6" x14ac:dyDescent="0.3"/>
    <row r="289" s="12" customFormat="1" ht="15.6" x14ac:dyDescent="0.3"/>
    <row r="290" s="12" customFormat="1" ht="15.6" x14ac:dyDescent="0.3"/>
    <row r="291" s="12" customFormat="1" ht="15.6" x14ac:dyDescent="0.3"/>
    <row r="292" s="12" customFormat="1" ht="15.6" x14ac:dyDescent="0.3"/>
    <row r="293" s="12" customFormat="1" ht="15.6" x14ac:dyDescent="0.3"/>
    <row r="294" s="12" customFormat="1" ht="15.6" x14ac:dyDescent="0.3"/>
    <row r="295" s="12" customFormat="1" ht="15.6" x14ac:dyDescent="0.3"/>
    <row r="296" s="12" customFormat="1" ht="15.6" x14ac:dyDescent="0.3"/>
    <row r="297" s="12" customFormat="1" ht="15.6" x14ac:dyDescent="0.3"/>
    <row r="298" s="12" customFormat="1" ht="15.6" x14ac:dyDescent="0.3"/>
    <row r="299" s="12" customFormat="1" ht="15.6" x14ac:dyDescent="0.3"/>
    <row r="300" s="12" customFormat="1" ht="15.6" x14ac:dyDescent="0.3"/>
    <row r="301" s="12" customFormat="1" ht="15.6" x14ac:dyDescent="0.3"/>
    <row r="302" s="12" customFormat="1" ht="15.6" x14ac:dyDescent="0.3"/>
    <row r="303" s="12" customFormat="1" ht="15.6" x14ac:dyDescent="0.3"/>
    <row r="304" s="12" customFormat="1" ht="15.6" x14ac:dyDescent="0.3"/>
    <row r="305" s="12" customFormat="1" ht="15.6" x14ac:dyDescent="0.3"/>
    <row r="306" s="12" customFormat="1" ht="15.6" x14ac:dyDescent="0.3"/>
    <row r="307" s="12" customFormat="1" ht="15.6" x14ac:dyDescent="0.3"/>
    <row r="308" s="12" customFormat="1" ht="15.6" x14ac:dyDescent="0.3"/>
    <row r="309" s="12" customFormat="1" ht="15.6" x14ac:dyDescent="0.3"/>
    <row r="310" s="12" customFormat="1" ht="15.6" x14ac:dyDescent="0.3"/>
    <row r="311" s="12" customFormat="1" ht="15.6" x14ac:dyDescent="0.3"/>
    <row r="312" s="12" customFormat="1" ht="15.6" x14ac:dyDescent="0.3"/>
    <row r="313" s="12" customFormat="1" ht="15.6" x14ac:dyDescent="0.3"/>
    <row r="314" s="12" customFormat="1" ht="15.6" x14ac:dyDescent="0.3"/>
    <row r="315" s="12" customFormat="1" ht="15.6" x14ac:dyDescent="0.3"/>
    <row r="316" s="12" customFormat="1" ht="15.6" x14ac:dyDescent="0.3"/>
    <row r="317" s="12" customFormat="1" ht="15.6" x14ac:dyDescent="0.3"/>
    <row r="318" s="12" customFormat="1" ht="15.6" x14ac:dyDescent="0.3"/>
    <row r="319" s="12" customFormat="1" ht="15.6" x14ac:dyDescent="0.3"/>
    <row r="320" s="12" customFormat="1" ht="15.6" x14ac:dyDescent="0.3"/>
    <row r="321" s="12" customFormat="1" ht="15.6" x14ac:dyDescent="0.3"/>
    <row r="322" s="12" customFormat="1" ht="15.6" x14ac:dyDescent="0.3"/>
    <row r="323" s="12" customFormat="1" ht="15.6" x14ac:dyDescent="0.3"/>
    <row r="324" s="12" customFormat="1" ht="15.6" x14ac:dyDescent="0.3"/>
    <row r="325" s="12" customFormat="1" ht="15.6" x14ac:dyDescent="0.3"/>
    <row r="326" s="12" customFormat="1" ht="15.6" x14ac:dyDescent="0.3"/>
    <row r="327" s="12" customFormat="1" ht="15.6" x14ac:dyDescent="0.3"/>
    <row r="328" s="12" customFormat="1" ht="15.6" x14ac:dyDescent="0.3"/>
    <row r="329" s="12" customFormat="1" ht="15.6" x14ac:dyDescent="0.3"/>
    <row r="330" s="12" customFormat="1" ht="15.6" x14ac:dyDescent="0.3"/>
    <row r="331" s="12" customFormat="1" ht="15.6" x14ac:dyDescent="0.3"/>
    <row r="332" s="12" customFormat="1" ht="15.6" x14ac:dyDescent="0.3"/>
    <row r="333" s="12" customFormat="1" ht="15.6" x14ac:dyDescent="0.3"/>
    <row r="334" s="12" customFormat="1" ht="15.6" x14ac:dyDescent="0.3"/>
    <row r="335" s="12" customFormat="1" ht="15.6" x14ac:dyDescent="0.3"/>
    <row r="336" s="12" customFormat="1" ht="15.6" x14ac:dyDescent="0.3"/>
    <row r="337" s="12" customFormat="1" ht="15.6" x14ac:dyDescent="0.3"/>
    <row r="338" s="12" customFormat="1" ht="15.6" x14ac:dyDescent="0.3"/>
    <row r="339" s="12" customFormat="1" ht="15.6" x14ac:dyDescent="0.3"/>
    <row r="340" s="12" customFormat="1" ht="15.6" x14ac:dyDescent="0.3"/>
    <row r="341" s="12" customFormat="1" ht="15.6" x14ac:dyDescent="0.3"/>
    <row r="342" s="12" customFormat="1" ht="15.6" x14ac:dyDescent="0.3"/>
    <row r="343" s="12" customFormat="1" ht="15.6" x14ac:dyDescent="0.3"/>
    <row r="344" s="12" customFormat="1" ht="15.6" x14ac:dyDescent="0.3"/>
    <row r="345" s="12" customFormat="1" ht="15.6" x14ac:dyDescent="0.3"/>
    <row r="346" s="12" customFormat="1" ht="15.6" x14ac:dyDescent="0.3"/>
    <row r="347" s="12" customFormat="1" ht="15.6" x14ac:dyDescent="0.3"/>
    <row r="348" s="12" customFormat="1" ht="15.6" x14ac:dyDescent="0.3"/>
    <row r="349" s="12" customFormat="1" ht="15.6" x14ac:dyDescent="0.3"/>
    <row r="350" s="12" customFormat="1" ht="15.6" x14ac:dyDescent="0.3"/>
    <row r="351" s="12" customFormat="1" ht="15.6" x14ac:dyDescent="0.3"/>
    <row r="352" s="12" customFormat="1" ht="15.6" x14ac:dyDescent="0.3"/>
    <row r="353" s="12" customFormat="1" ht="15.6" x14ac:dyDescent="0.3"/>
    <row r="354" s="12" customFormat="1" ht="15.6" x14ac:dyDescent="0.3"/>
    <row r="355" s="12" customFormat="1" ht="15.6" x14ac:dyDescent="0.3"/>
    <row r="356" s="12" customFormat="1" ht="15.6" x14ac:dyDescent="0.3"/>
    <row r="357" s="12" customFormat="1" ht="15.6" x14ac:dyDescent="0.3"/>
    <row r="358" s="12" customFormat="1" ht="15.6" x14ac:dyDescent="0.3"/>
    <row r="359" s="12" customFormat="1" ht="15.6" x14ac:dyDescent="0.3"/>
    <row r="360" s="12" customFormat="1" ht="15.6" x14ac:dyDescent="0.3"/>
    <row r="361" s="12" customFormat="1" ht="15.6" x14ac:dyDescent="0.3"/>
    <row r="362" s="12" customFormat="1" ht="15.6" x14ac:dyDescent="0.3"/>
    <row r="363" s="12" customFormat="1" ht="15.6" x14ac:dyDescent="0.3"/>
    <row r="364" s="12" customFormat="1" ht="15.6" x14ac:dyDescent="0.3"/>
    <row r="365" s="12" customFormat="1" ht="15.6" x14ac:dyDescent="0.3"/>
    <row r="366" s="12" customFormat="1" ht="15.6" x14ac:dyDescent="0.3"/>
    <row r="367" s="12" customFormat="1" ht="15.6" x14ac:dyDescent="0.3"/>
    <row r="368" s="12" customFormat="1" ht="15.6" x14ac:dyDescent="0.3"/>
    <row r="369" s="12" customFormat="1" ht="15.6" x14ac:dyDescent="0.3"/>
    <row r="370" s="12" customFormat="1" ht="15.6" x14ac:dyDescent="0.3"/>
    <row r="371" s="12" customFormat="1" ht="15.6" x14ac:dyDescent="0.3"/>
    <row r="372" s="12" customFormat="1" ht="15.6" x14ac:dyDescent="0.3"/>
    <row r="373" s="12" customFormat="1" ht="15.6" x14ac:dyDescent="0.3"/>
    <row r="374" s="12" customFormat="1" ht="15.6" x14ac:dyDescent="0.3"/>
    <row r="375" s="12" customFormat="1" ht="15.6" x14ac:dyDescent="0.3"/>
    <row r="376" s="12" customFormat="1" ht="15.6" x14ac:dyDescent="0.3"/>
    <row r="377" s="12" customFormat="1" ht="15.6" x14ac:dyDescent="0.3"/>
    <row r="378" s="12" customFormat="1" ht="15.6" x14ac:dyDescent="0.3"/>
    <row r="379" s="12" customFormat="1" ht="15.6" x14ac:dyDescent="0.3"/>
    <row r="380" s="12" customFormat="1" ht="15.6" x14ac:dyDescent="0.3"/>
    <row r="381" s="12" customFormat="1" ht="15.6" x14ac:dyDescent="0.3"/>
    <row r="382" s="12" customFormat="1" ht="15.6" x14ac:dyDescent="0.3"/>
    <row r="383" s="12" customFormat="1" ht="15.6" x14ac:dyDescent="0.3"/>
    <row r="384" s="12" customFormat="1" ht="15.6" x14ac:dyDescent="0.3"/>
    <row r="385" s="12" customFormat="1" ht="15.6" x14ac:dyDescent="0.3"/>
    <row r="386" s="12" customFormat="1" ht="15.6" x14ac:dyDescent="0.3"/>
    <row r="387" s="12" customFormat="1" ht="15.6" x14ac:dyDescent="0.3"/>
    <row r="388" s="12" customFormat="1" ht="15.6" x14ac:dyDescent="0.3"/>
    <row r="389" s="12" customFormat="1" ht="15.6" x14ac:dyDescent="0.3"/>
    <row r="390" s="12" customFormat="1" ht="15.6" x14ac:dyDescent="0.3"/>
    <row r="391" s="12" customFormat="1" ht="15.6" x14ac:dyDescent="0.3"/>
    <row r="392" s="12" customFormat="1" ht="15.6" x14ac:dyDescent="0.3"/>
    <row r="393" s="12" customFormat="1" ht="15.6" x14ac:dyDescent="0.3"/>
    <row r="394" s="12" customFormat="1" ht="15.6" x14ac:dyDescent="0.3"/>
    <row r="395" s="12" customFormat="1" ht="15.6" x14ac:dyDescent="0.3"/>
    <row r="396" s="12" customFormat="1" ht="15.6" x14ac:dyDescent="0.3"/>
    <row r="397" s="12" customFormat="1" ht="15.6" x14ac:dyDescent="0.3"/>
    <row r="398" s="12" customFormat="1" ht="15.6" x14ac:dyDescent="0.3"/>
    <row r="399" s="12" customFormat="1" ht="15.6" x14ac:dyDescent="0.3"/>
    <row r="400" s="12" customFormat="1" ht="15.6" x14ac:dyDescent="0.3"/>
    <row r="401" s="12" customFormat="1" ht="15.6" x14ac:dyDescent="0.3"/>
    <row r="402" s="12" customFormat="1" ht="15.6" x14ac:dyDescent="0.3"/>
    <row r="403" s="12" customFormat="1" ht="15.6" x14ac:dyDescent="0.3"/>
    <row r="404" s="12" customFormat="1" ht="15.6" x14ac:dyDescent="0.3"/>
    <row r="405" s="12" customFormat="1" ht="15.6" x14ac:dyDescent="0.3"/>
    <row r="406" s="12" customFormat="1" ht="15.6" x14ac:dyDescent="0.3"/>
    <row r="407" s="12" customFormat="1" ht="15.6" x14ac:dyDescent="0.3"/>
    <row r="408" s="12" customFormat="1" ht="15.6" x14ac:dyDescent="0.3"/>
    <row r="409" s="12" customFormat="1" ht="15.6" x14ac:dyDescent="0.3"/>
    <row r="410" s="12" customFormat="1" ht="15.6" x14ac:dyDescent="0.3"/>
    <row r="411" s="12" customFormat="1" ht="15.6" x14ac:dyDescent="0.3"/>
    <row r="412" s="12" customFormat="1" ht="15.6" x14ac:dyDescent="0.3"/>
    <row r="413" s="12" customFormat="1" ht="15.6" x14ac:dyDescent="0.3"/>
    <row r="414" s="12" customFormat="1" ht="15.6" x14ac:dyDescent="0.3"/>
    <row r="415" s="12" customFormat="1" ht="15.6" x14ac:dyDescent="0.3"/>
    <row r="416" s="12" customFormat="1" ht="15.6" x14ac:dyDescent="0.3"/>
    <row r="417" s="12" customFormat="1" ht="15.6" x14ac:dyDescent="0.3"/>
    <row r="418" s="12" customFormat="1" ht="15.6" x14ac:dyDescent="0.3"/>
    <row r="419" s="12" customFormat="1" ht="15.6" x14ac:dyDescent="0.3"/>
    <row r="420" s="12" customFormat="1" ht="15.6" x14ac:dyDescent="0.3"/>
    <row r="421" s="12" customFormat="1" ht="15.6" x14ac:dyDescent="0.3"/>
    <row r="422" s="12" customFormat="1" ht="15.6" x14ac:dyDescent="0.3"/>
    <row r="423" s="12" customFormat="1" ht="15.6" x14ac:dyDescent="0.3"/>
    <row r="424" s="12" customFormat="1" ht="15.6" x14ac:dyDescent="0.3"/>
    <row r="425" s="12" customFormat="1" ht="15.6" x14ac:dyDescent="0.3"/>
    <row r="426" s="12" customFormat="1" ht="15.6" x14ac:dyDescent="0.3"/>
    <row r="427" s="12" customFormat="1" ht="15.6" x14ac:dyDescent="0.3"/>
    <row r="428" s="12" customFormat="1" ht="15.6" x14ac:dyDescent="0.3"/>
    <row r="429" s="12" customFormat="1" ht="15.6" x14ac:dyDescent="0.3"/>
    <row r="430" s="12" customFormat="1" ht="15.6" x14ac:dyDescent="0.3"/>
    <row r="431" s="12" customFormat="1" ht="15.6" x14ac:dyDescent="0.3"/>
    <row r="432" s="12" customFormat="1" ht="15.6" x14ac:dyDescent="0.3"/>
    <row r="433" s="12" customFormat="1" ht="15.6" x14ac:dyDescent="0.3"/>
    <row r="434" s="12" customFormat="1" ht="15.6" x14ac:dyDescent="0.3"/>
    <row r="435" s="12" customFormat="1" ht="15.6" x14ac:dyDescent="0.3"/>
    <row r="436" s="12" customFormat="1" ht="15.6" x14ac:dyDescent="0.3"/>
    <row r="437" s="12" customFormat="1" ht="15.6" x14ac:dyDescent="0.3"/>
    <row r="438" s="12" customFormat="1" ht="15.6" x14ac:dyDescent="0.3"/>
    <row r="439" s="12" customFormat="1" ht="15.6" x14ac:dyDescent="0.3"/>
    <row r="440" s="12" customFormat="1" ht="15.6" x14ac:dyDescent="0.3"/>
    <row r="441" s="12" customFormat="1" ht="15.6" x14ac:dyDescent="0.3"/>
    <row r="442" s="12" customFormat="1" ht="15.6" x14ac:dyDescent="0.3"/>
    <row r="443" s="12" customFormat="1" ht="15.6" x14ac:dyDescent="0.3"/>
    <row r="444" s="12" customFormat="1" ht="15.6" x14ac:dyDescent="0.3"/>
    <row r="445" s="12" customFormat="1" ht="15.6" x14ac:dyDescent="0.3"/>
    <row r="446" s="12" customFormat="1" ht="15.6" x14ac:dyDescent="0.3"/>
    <row r="447" s="12" customFormat="1" ht="15.6" x14ac:dyDescent="0.3"/>
    <row r="448" s="12" customFormat="1" ht="15.6" x14ac:dyDescent="0.3"/>
    <row r="449" s="12" customFormat="1" ht="15.6" x14ac:dyDescent="0.3"/>
    <row r="450" s="12" customFormat="1" ht="15.6" x14ac:dyDescent="0.3"/>
    <row r="451" s="12" customFormat="1" ht="15.6" x14ac:dyDescent="0.3"/>
    <row r="452" s="12" customFormat="1" ht="15.6" x14ac:dyDescent="0.3"/>
    <row r="453" s="12" customFormat="1" ht="15.6" x14ac:dyDescent="0.3"/>
    <row r="454" s="12" customFormat="1" ht="15.6" x14ac:dyDescent="0.3"/>
    <row r="455" s="12" customFormat="1" ht="15.6" x14ac:dyDescent="0.3"/>
    <row r="456" s="12" customFormat="1" ht="15.6" x14ac:dyDescent="0.3"/>
    <row r="457" s="12" customFormat="1" ht="15.6" x14ac:dyDescent="0.3"/>
    <row r="458" s="12" customFormat="1" ht="15.6" x14ac:dyDescent="0.3"/>
    <row r="459" s="12" customFormat="1" ht="15.6" x14ac:dyDescent="0.3"/>
    <row r="460" s="12" customFormat="1" ht="15.6" x14ac:dyDescent="0.3"/>
    <row r="461" s="12" customFormat="1" ht="15.6" x14ac:dyDescent="0.3"/>
    <row r="462" s="12" customFormat="1" ht="15.6" x14ac:dyDescent="0.3"/>
    <row r="463" s="12" customFormat="1" ht="15.6" x14ac:dyDescent="0.3"/>
    <row r="464" s="12" customFormat="1" ht="15.6" x14ac:dyDescent="0.3"/>
    <row r="465" s="12" customFormat="1" ht="15.6" x14ac:dyDescent="0.3"/>
    <row r="466" s="12" customFormat="1" ht="15.6" x14ac:dyDescent="0.3"/>
    <row r="467" s="12" customFormat="1" ht="15.6" x14ac:dyDescent="0.3"/>
    <row r="468" s="12" customFormat="1" ht="15.6" x14ac:dyDescent="0.3"/>
    <row r="469" s="12" customFormat="1" ht="15.6" x14ac:dyDescent="0.3"/>
    <row r="470" s="12" customFormat="1" ht="15.6" x14ac:dyDescent="0.3"/>
    <row r="471" s="12" customFormat="1" ht="15.6" x14ac:dyDescent="0.3"/>
    <row r="472" s="12" customFormat="1" ht="15.6" x14ac:dyDescent="0.3"/>
    <row r="473" s="12" customFormat="1" ht="15.6" x14ac:dyDescent="0.3"/>
    <row r="474" s="12" customFormat="1" ht="15.6" x14ac:dyDescent="0.3"/>
    <row r="475" s="12" customFormat="1" ht="15.6" x14ac:dyDescent="0.3"/>
    <row r="476" s="12" customFormat="1" ht="15.6" x14ac:dyDescent="0.3"/>
    <row r="477" s="12" customFormat="1" ht="15.6" x14ac:dyDescent="0.3"/>
    <row r="478" s="12" customFormat="1" ht="15.6" x14ac:dyDescent="0.3"/>
    <row r="479" s="12" customFormat="1" ht="15.6" x14ac:dyDescent="0.3"/>
  </sheetData>
  <mergeCells count="2">
    <mergeCell ref="B2:N2"/>
    <mergeCell ref="B3:N3"/>
  </mergeCells>
  <phoneticPr fontId="28" type="noConversion"/>
  <pageMargins left="0.7" right="0.7" top="0.75" bottom="0.75" header="0.3" footer="0.3"/>
  <pageSetup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2"/>
  <sheetViews>
    <sheetView view="pageBreakPreview" zoomScale="85" zoomScaleNormal="85" zoomScaleSheetLayoutView="85" workbookViewId="0">
      <selection activeCell="I86" sqref="I86"/>
    </sheetView>
  </sheetViews>
  <sheetFormatPr baseColWidth="10" defaultRowHeight="14.4" x14ac:dyDescent="0.3"/>
  <cols>
    <col min="1" max="1" width="20.109375" customWidth="1"/>
    <col min="2" max="2" width="17.5546875" customWidth="1"/>
    <col min="3" max="3" width="20.6640625" customWidth="1"/>
    <col min="4" max="4" width="18" bestFit="1" customWidth="1"/>
    <col min="5" max="5" width="14.5546875" customWidth="1"/>
    <col min="6" max="6" width="16.44140625" customWidth="1"/>
    <col min="7" max="9" width="13.664062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207" t="s">
        <v>180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s="5" customFormat="1" ht="20.399999999999999" x14ac:dyDescent="0.3">
      <c r="A4" s="209" t="s">
        <v>135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s="5" customFormat="1" x14ac:dyDescent="0.3"/>
    <row r="6" spans="1:14" s="5" customFormat="1" x14ac:dyDescent="0.3"/>
    <row r="7" spans="1:14" s="5" customFormat="1" x14ac:dyDescent="0.3"/>
    <row r="8" spans="1:14" s="5" customFormat="1" ht="17.399999999999999" x14ac:dyDescent="0.3">
      <c r="A8" s="208" t="s">
        <v>21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1:14" s="5" customFormat="1" ht="16.2" thickBot="1" x14ac:dyDescent="0.35">
      <c r="A9" s="14"/>
      <c r="B9" s="14"/>
      <c r="C9" s="14"/>
      <c r="D9" s="14"/>
      <c r="E9" s="14"/>
      <c r="F9" s="14"/>
      <c r="G9" s="14"/>
      <c r="H9" s="14" t="s">
        <v>37</v>
      </c>
      <c r="I9" s="14"/>
      <c r="J9" s="14"/>
      <c r="K9" s="14"/>
      <c r="L9" s="14"/>
      <c r="M9" s="14"/>
    </row>
    <row r="10" spans="1:14" s="5" customFormat="1" ht="19.5" customHeight="1" thickTop="1" thickBot="1" x14ac:dyDescent="0.35">
      <c r="A10" s="75" t="s">
        <v>22</v>
      </c>
      <c r="B10" s="75" t="s">
        <v>138</v>
      </c>
      <c r="C10" s="75" t="s">
        <v>139</v>
      </c>
      <c r="D10" s="75" t="s">
        <v>140</v>
      </c>
      <c r="E10" s="75" t="s">
        <v>2</v>
      </c>
    </row>
    <row r="11" spans="1:14" s="5" customFormat="1" ht="21" customHeight="1" thickTop="1" thickBot="1" x14ac:dyDescent="0.35">
      <c r="A11" s="76" t="s">
        <v>13</v>
      </c>
      <c r="B11" s="173">
        <v>505666.5</v>
      </c>
      <c r="C11" s="173">
        <v>175105.7</v>
      </c>
      <c r="D11" s="173">
        <v>2019540.2</v>
      </c>
      <c r="E11" s="173">
        <f>AVERAGE(B11:D11)</f>
        <v>900104.1333333333</v>
      </c>
    </row>
    <row r="12" spans="1:14" s="5" customFormat="1" ht="18.600000000000001" thickTop="1" thickBot="1" x14ac:dyDescent="0.35">
      <c r="A12" s="76" t="s">
        <v>23</v>
      </c>
      <c r="B12" s="77">
        <v>7</v>
      </c>
      <c r="C12" s="77">
        <v>7</v>
      </c>
      <c r="D12" s="77">
        <v>10</v>
      </c>
      <c r="E12" s="77">
        <f>AVERAGE(B12:D12)</f>
        <v>8</v>
      </c>
    </row>
    <row r="13" spans="1:14" s="5" customFormat="1" ht="15" thickTop="1" x14ac:dyDescent="0.3"/>
    <row r="14" spans="1:14" s="5" customFormat="1" x14ac:dyDescent="0.3"/>
    <row r="15" spans="1:14" s="5" customFormat="1" x14ac:dyDescent="0.3"/>
    <row r="16" spans="1:14" s="5" customFormat="1" ht="17.399999999999999" x14ac:dyDescent="0.3">
      <c r="A16" s="208" t="s">
        <v>24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</row>
    <row r="17" spans="1:13" s="5" customFormat="1" ht="15" thickBot="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5" customFormat="1" ht="19.5" customHeight="1" thickTop="1" thickBot="1" x14ac:dyDescent="0.35">
      <c r="A18" s="75" t="s">
        <v>22</v>
      </c>
      <c r="B18" s="75" t="s">
        <v>138</v>
      </c>
      <c r="C18" s="75" t="s">
        <v>139</v>
      </c>
      <c r="D18" s="75" t="s">
        <v>140</v>
      </c>
      <c r="E18" s="75" t="s">
        <v>2</v>
      </c>
    </row>
    <row r="19" spans="1:13" s="5" customFormat="1" ht="22.8" customHeight="1" thickTop="1" thickBot="1" x14ac:dyDescent="0.35">
      <c r="A19" s="76" t="s">
        <v>23</v>
      </c>
      <c r="B19" s="78" t="s">
        <v>119</v>
      </c>
      <c r="C19" s="78" t="s">
        <v>119</v>
      </c>
      <c r="D19" s="78" t="s">
        <v>119</v>
      </c>
      <c r="E19" s="78" t="s">
        <v>119</v>
      </c>
    </row>
    <row r="20" spans="1:13" s="5" customFormat="1" ht="16.2" customHeight="1" thickTop="1" thickBot="1" x14ac:dyDescent="0.35">
      <c r="A20" s="76" t="s">
        <v>25</v>
      </c>
      <c r="B20" s="78" t="s">
        <v>119</v>
      </c>
      <c r="C20" s="78" t="s">
        <v>119</v>
      </c>
      <c r="D20" s="78" t="s">
        <v>119</v>
      </c>
      <c r="E20" s="78" t="s">
        <v>119</v>
      </c>
    </row>
    <row r="21" spans="1:13" s="5" customFormat="1" ht="15" thickTop="1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5" customForma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5" customFormat="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s="5" customForma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s="5" customFormat="1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s="5" customForma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5" customForma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5" customFormat="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5" customForma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5" customForma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5" customForma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5" customFormat="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5" customForma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5" customForma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s="5" customFormat="1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s="5" customFormat="1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5" customFormat="1" x14ac:dyDescent="0.3">
      <c r="A37" s="15"/>
      <c r="B37" s="15"/>
      <c r="C37" s="15"/>
      <c r="D37" s="15">
        <v>545</v>
      </c>
      <c r="E37" s="15"/>
      <c r="F37" s="15"/>
      <c r="G37" s="15"/>
      <c r="H37" s="15"/>
      <c r="I37" s="15"/>
      <c r="J37" s="15"/>
      <c r="K37" s="15"/>
      <c r="L37" s="15"/>
      <c r="M37" s="15"/>
    </row>
    <row r="38" spans="1:13" s="5" customFormat="1" x14ac:dyDescent="0.3">
      <c r="A38" s="15"/>
      <c r="B38" s="15"/>
      <c r="C38" s="15"/>
      <c r="D38" s="15"/>
      <c r="E38" s="15"/>
      <c r="F38" s="15"/>
      <c r="G38" s="15"/>
      <c r="H38" s="15">
        <v>0</v>
      </c>
      <c r="I38" s="15"/>
      <c r="J38" s="15"/>
      <c r="K38" s="15"/>
      <c r="L38" s="15"/>
      <c r="M38" s="15"/>
    </row>
    <row r="39" spans="1:13" s="5" customFormat="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s="5" customFormat="1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s="5" customForma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s="5" customForma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s="5" customForma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s="5" customFormat="1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s="5" customForma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5" customFormat="1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s="5" customForma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5" customForma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s="5" customForma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s="5" customForma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s="5" customFormat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s="5" customForma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s="5" customFormat="1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s="5" customFormat="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s="5" customFormat="1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s="5" customForma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s="5" customFormat="1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s="5" customForma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5" customForma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s="5" customForma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s="5" customForma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s="5" customForma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s="5" customFormat="1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s="5" customForma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s="5" customForma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s="5" customFormat="1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s="5" customForma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s="5" customForma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s="5" customForma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s="5" customForma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s="5" customFormat="1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5" customFormat="1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s="5" customFormat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s="5" customForma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s="5" customForma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s="5" customForma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s="5" customForma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s="5" customForma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s="5" customFormat="1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s="5" customForma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s="5" customForma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s="5" customFormat="1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s="5" customFormat="1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s="5" customFormat="1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s="5" customForma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s="5" customFormat="1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1:13" s="5" customForma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1:13" s="5" customFormat="1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s="5" customFormat="1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 s="5" customFormat="1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s="5" customFormat="1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s="5" customFormat="1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1:13" s="5" customFormat="1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1:13" s="5" customFormat="1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1:13" s="5" customFormat="1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1:13" s="5" customForma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1:13" s="5" customForma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5" customFormat="1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4">
    <mergeCell ref="A3:N3"/>
    <mergeCell ref="A8:N8"/>
    <mergeCell ref="A16:N16"/>
    <mergeCell ref="A4:N4"/>
  </mergeCells>
  <phoneticPr fontId="28" type="noConversion"/>
  <pageMargins left="0.9055118110236221" right="0.70866141732283472" top="0.74803149606299213" bottom="0.74803149606299213" header="0.31496062992125984" footer="0.31496062992125984"/>
  <pageSetup scale="4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00"/>
  <sheetViews>
    <sheetView view="pageBreakPreview" topLeftCell="A3" zoomScale="70" zoomScaleNormal="85" zoomScaleSheetLayoutView="70" workbookViewId="0">
      <selection activeCell="I86" sqref="I86"/>
    </sheetView>
  </sheetViews>
  <sheetFormatPr baseColWidth="10" defaultColWidth="11.44140625" defaultRowHeight="14.4" x14ac:dyDescent="0.3"/>
  <cols>
    <col min="1" max="1" width="3.6640625" style="5" customWidth="1"/>
    <col min="2" max="2" width="35.6640625" style="5" bestFit="1" customWidth="1"/>
    <col min="3" max="3" width="15.33203125" style="5" bestFit="1" customWidth="1"/>
    <col min="4" max="4" width="15.88671875" style="5" customWidth="1"/>
    <col min="5" max="6" width="15.33203125" style="5" bestFit="1" customWidth="1"/>
    <col min="7" max="7" width="13.33203125" style="5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3" spans="1:17" ht="22.8" x14ac:dyDescent="0.4">
      <c r="A3" s="210" t="s">
        <v>181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17" ht="17.399999999999999" x14ac:dyDescent="0.3">
      <c r="B4" s="211" t="s">
        <v>141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6" spans="1:17" ht="15" thickBot="1" x14ac:dyDescent="0.35">
      <c r="N6" s="6"/>
      <c r="O6" s="6"/>
      <c r="P6" s="6"/>
      <c r="Q6" s="6"/>
    </row>
    <row r="7" spans="1:17" ht="20.25" customHeight="1" thickTop="1" thickBot="1" x14ac:dyDescent="0.35">
      <c r="B7" s="110" t="s">
        <v>10</v>
      </c>
      <c r="C7" s="75" t="s">
        <v>138</v>
      </c>
      <c r="D7" s="75" t="s">
        <v>139</v>
      </c>
      <c r="E7" s="75" t="s">
        <v>140</v>
      </c>
      <c r="F7" s="75" t="s">
        <v>2</v>
      </c>
      <c r="G7" s="6"/>
      <c r="H7" s="6"/>
      <c r="I7" s="6"/>
      <c r="N7" s="5"/>
      <c r="O7" s="5"/>
      <c r="P7" s="5"/>
    </row>
    <row r="8" spans="1:17" ht="18.600000000000001" thickTop="1" thickBot="1" x14ac:dyDescent="0.35">
      <c r="B8" s="124" t="s">
        <v>11</v>
      </c>
      <c r="C8" s="7">
        <f>IFERROR((C10/C9),"-")</f>
        <v>0.66800552885872133</v>
      </c>
      <c r="D8" s="7">
        <f>IFERROR((D10/D9),"-")</f>
        <v>0.83129627079590762</v>
      </c>
      <c r="E8" s="7">
        <f>IFERROR((E10/E9),"-")</f>
        <v>0.93886573073725532</v>
      </c>
      <c r="F8" s="8">
        <f t="shared" ref="F8" si="0">IFERROR(AVERAGE(C8:E8),"-")</f>
        <v>0.81272251013062802</v>
      </c>
      <c r="G8" s="6"/>
      <c r="H8" s="6"/>
      <c r="I8" s="6"/>
      <c r="N8" s="5"/>
      <c r="O8" s="5"/>
      <c r="P8" s="5"/>
    </row>
    <row r="9" spans="1:17" ht="22.2" thickTop="1" thickBot="1" x14ac:dyDescent="0.35">
      <c r="B9" s="125" t="s">
        <v>12</v>
      </c>
      <c r="C9" s="128">
        <v>19414495</v>
      </c>
      <c r="D9" s="128">
        <v>19026580</v>
      </c>
      <c r="E9" s="128">
        <v>20916321</v>
      </c>
      <c r="F9" s="129">
        <f t="shared" ref="F9:F16" si="1">IFERROR(AVERAGE(C9:E9),"-")</f>
        <v>19785798.666666668</v>
      </c>
      <c r="G9" s="9"/>
      <c r="H9" s="53"/>
      <c r="I9" s="53"/>
      <c r="N9" s="5"/>
      <c r="O9" s="5"/>
      <c r="P9" s="5"/>
    </row>
    <row r="10" spans="1:17" ht="22.2" thickTop="1" thickBot="1" x14ac:dyDescent="0.35">
      <c r="B10" s="125" t="s">
        <v>13</v>
      </c>
      <c r="C10" s="128">
        <v>12968990</v>
      </c>
      <c r="D10" s="128">
        <v>15816725</v>
      </c>
      <c r="E10" s="128">
        <v>19637617</v>
      </c>
      <c r="F10" s="129">
        <f t="shared" si="1"/>
        <v>16141110.666666666</v>
      </c>
      <c r="G10" s="10"/>
      <c r="H10" s="6"/>
      <c r="I10" s="6"/>
      <c r="N10" s="5"/>
      <c r="O10" s="5"/>
      <c r="P10" s="5"/>
    </row>
    <row r="11" spans="1:17" ht="22.2" thickTop="1" thickBot="1" x14ac:dyDescent="0.35">
      <c r="B11" s="125" t="s">
        <v>14</v>
      </c>
      <c r="C11" s="128">
        <v>3490</v>
      </c>
      <c r="D11" s="128">
        <v>3667</v>
      </c>
      <c r="E11" s="128">
        <v>4441</v>
      </c>
      <c r="F11" s="129">
        <f t="shared" si="1"/>
        <v>3866</v>
      </c>
      <c r="G11" s="10"/>
      <c r="H11" s="11"/>
      <c r="I11" s="6"/>
      <c r="N11" s="5"/>
      <c r="O11" s="5"/>
      <c r="P11" s="5"/>
    </row>
    <row r="12" spans="1:17" ht="22.2" thickTop="1" thickBot="1" x14ac:dyDescent="0.35">
      <c r="B12" s="125" t="s">
        <v>15</v>
      </c>
      <c r="C12" s="128">
        <v>12242</v>
      </c>
      <c r="D12" s="128">
        <v>15796</v>
      </c>
      <c r="E12" s="128">
        <v>18519</v>
      </c>
      <c r="F12" s="129">
        <f t="shared" si="1"/>
        <v>15519</v>
      </c>
      <c r="G12" s="10"/>
      <c r="H12" s="6"/>
      <c r="I12" s="6"/>
      <c r="N12" s="5"/>
      <c r="O12" s="5"/>
      <c r="P12" s="5"/>
    </row>
    <row r="13" spans="1:17" ht="22.2" thickTop="1" thickBot="1" x14ac:dyDescent="0.35">
      <c r="B13" s="125" t="s">
        <v>16</v>
      </c>
      <c r="C13" s="128">
        <v>226</v>
      </c>
      <c r="D13" s="128">
        <v>226</v>
      </c>
      <c r="E13" s="128">
        <v>226</v>
      </c>
      <c r="F13" s="129">
        <f t="shared" si="1"/>
        <v>226</v>
      </c>
      <c r="G13" s="6"/>
      <c r="H13" s="6"/>
      <c r="I13" s="6"/>
      <c r="N13" s="5"/>
      <c r="O13" s="5"/>
      <c r="P13" s="5"/>
    </row>
    <row r="14" spans="1:17" ht="22.2" hidden="1" thickTop="1" thickBot="1" x14ac:dyDescent="0.35">
      <c r="B14" s="126" t="s">
        <v>17</v>
      </c>
      <c r="C14" s="128"/>
      <c r="D14" s="128"/>
      <c r="E14" s="128"/>
      <c r="F14" s="129" t="str">
        <f t="shared" si="1"/>
        <v>-</v>
      </c>
      <c r="G14" s="6"/>
      <c r="H14" s="6"/>
      <c r="I14" s="6"/>
      <c r="N14" s="5"/>
      <c r="O14" s="5"/>
      <c r="P14" s="5"/>
    </row>
    <row r="15" spans="1:17" ht="22.2" thickTop="1" thickBot="1" x14ac:dyDescent="0.35">
      <c r="B15" s="125" t="s">
        <v>18</v>
      </c>
      <c r="C15" s="128">
        <v>11318</v>
      </c>
      <c r="D15" s="128">
        <v>11318</v>
      </c>
      <c r="E15" s="128">
        <v>11318</v>
      </c>
      <c r="F15" s="128">
        <f t="shared" si="1"/>
        <v>11318</v>
      </c>
      <c r="G15" s="6"/>
      <c r="H15" s="6"/>
      <c r="I15" s="6"/>
      <c r="N15" s="5"/>
      <c r="O15" s="5"/>
      <c r="P15" s="5"/>
    </row>
    <row r="16" spans="1:17" ht="19.5" customHeight="1" thickTop="1" thickBot="1" x14ac:dyDescent="0.35">
      <c r="B16" s="124" t="s">
        <v>19</v>
      </c>
      <c r="C16" s="130">
        <f>IFERROR((C17/C19),"-")</f>
        <v>9.1753086419753091E-2</v>
      </c>
      <c r="D16" s="130">
        <f>IFERROR((D17/D19),"-")</f>
        <v>9.7082294264339147E-2</v>
      </c>
      <c r="E16" s="130">
        <f>IFERROR((E17/E19),"-")</f>
        <v>0.11469366690422944</v>
      </c>
      <c r="F16" s="130">
        <f t="shared" si="1"/>
        <v>0.10117634919610723</v>
      </c>
      <c r="G16" s="6"/>
      <c r="H16" s="6"/>
      <c r="I16" s="6"/>
      <c r="N16" s="5"/>
      <c r="O16" s="5"/>
      <c r="P16" s="5"/>
    </row>
    <row r="17" spans="2:16" ht="24.75" customHeight="1" thickTop="1" thickBot="1" x14ac:dyDescent="0.35">
      <c r="B17" s="127" t="s">
        <v>156</v>
      </c>
      <c r="C17" s="128">
        <f>C11+C13</f>
        <v>3716</v>
      </c>
      <c r="D17" s="128">
        <f>D11+D13</f>
        <v>3893</v>
      </c>
      <c r="E17" s="128">
        <f>E11+E13</f>
        <v>4667</v>
      </c>
      <c r="F17" s="129">
        <f>AVERAGE(C17:E17)</f>
        <v>4092</v>
      </c>
      <c r="G17" s="6"/>
      <c r="H17" s="6"/>
      <c r="I17" s="6"/>
      <c r="N17" s="5"/>
      <c r="O17" s="5"/>
      <c r="P17" s="5"/>
    </row>
    <row r="18" spans="2:16" ht="18.75" customHeight="1" thickTop="1" thickBot="1" x14ac:dyDescent="0.35">
      <c r="B18" s="127" t="s">
        <v>20</v>
      </c>
      <c r="C18" s="128">
        <f>SUM(C11:C13)</f>
        <v>15958</v>
      </c>
      <c r="D18" s="128">
        <f>SUM(D11:D13)</f>
        <v>19689</v>
      </c>
      <c r="E18" s="128">
        <f>SUM(E11:E13)</f>
        <v>23186</v>
      </c>
      <c r="F18" s="129">
        <f>AVERAGE(C18:E18)</f>
        <v>19611</v>
      </c>
      <c r="G18" s="6"/>
      <c r="H18" s="6"/>
      <c r="I18" s="6"/>
      <c r="N18" s="5"/>
      <c r="O18" s="5"/>
      <c r="P18" s="5"/>
    </row>
    <row r="19" spans="2:16" ht="22.2" thickTop="1" thickBot="1" x14ac:dyDescent="0.35">
      <c r="B19" s="127" t="s">
        <v>122</v>
      </c>
      <c r="C19" s="128">
        <v>40500</v>
      </c>
      <c r="D19" s="128">
        <v>40100</v>
      </c>
      <c r="E19" s="128">
        <v>40691</v>
      </c>
      <c r="F19" s="128">
        <v>41482</v>
      </c>
      <c r="G19" s="12"/>
      <c r="H19" s="12"/>
      <c r="I19" s="12"/>
      <c r="J19" s="12"/>
      <c r="K19" s="12"/>
      <c r="L19" s="13"/>
    </row>
    <row r="20" spans="2:16" ht="16.2" thickTop="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</row>
    <row r="21" spans="2:16" ht="15.6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</row>
    <row r="22" spans="2:16" ht="15.6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</row>
    <row r="23" spans="2:16" ht="15.6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2:16" ht="15.6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2:16" ht="15.6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</row>
    <row r="26" spans="2:16" ht="15.6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/>
    </row>
    <row r="27" spans="2:16" ht="15.6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</row>
    <row r="28" spans="2:16" ht="15.6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3"/>
    </row>
    <row r="29" spans="2:16" ht="15.6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6" ht="15.6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</row>
    <row r="31" spans="2:16" ht="15.6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2:16" ht="15.6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3"/>
    </row>
    <row r="33" spans="2:12" ht="15.6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</row>
    <row r="34" spans="2:12" ht="15.6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2:12" ht="15.6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2" ht="15.6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2" ht="15.6" x14ac:dyDescent="0.3">
      <c r="B37" s="13"/>
      <c r="C37" s="13"/>
      <c r="D37" s="13">
        <v>545</v>
      </c>
      <c r="E37" s="13"/>
      <c r="F37" s="13"/>
      <c r="G37" s="13"/>
      <c r="H37" s="13"/>
      <c r="I37" s="13"/>
      <c r="J37" s="13"/>
      <c r="K37" s="13"/>
      <c r="L37" s="13"/>
    </row>
    <row r="38" spans="2:12" ht="15.6" x14ac:dyDescent="0.3">
      <c r="B38" s="13"/>
      <c r="C38" s="13"/>
      <c r="D38" s="13"/>
      <c r="E38" s="13"/>
      <c r="F38" s="13"/>
      <c r="G38" s="13"/>
      <c r="H38" s="13">
        <v>0</v>
      </c>
      <c r="I38" s="13"/>
      <c r="J38" s="13"/>
      <c r="K38" s="13"/>
      <c r="L38" s="13"/>
    </row>
    <row r="39" spans="2:12" ht="15.6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2" ht="15.6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2" ht="15.6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2:12" ht="15.6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2:12" ht="15.6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2:12" ht="15.6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2" ht="15.6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2:12" ht="15.6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2:12" ht="15.6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2:12" ht="15.6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2:12" ht="15.6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2" ht="15.6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2:12" ht="15.6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ht="15.6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2:12" ht="15.6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2:12" ht="15.6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2:12" ht="15.6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2:12" ht="15.6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2:12" ht="15.6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5.6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2:12" ht="15.6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2:12" ht="15.6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2:12" ht="15.6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2:12" ht="15.6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2:12" ht="15.6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2:12" ht="15.6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2:12" ht="15.6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2:12" ht="15.6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2:12" ht="15.6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2:12" ht="15.6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2:12" ht="15.6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2:12" ht="15.6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2:12" ht="15.6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2:12" ht="15.6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2:12" ht="15.6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2:12" ht="15.6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2:12" ht="15.6" x14ac:dyDescent="0.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2:12" ht="15.6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2:12" ht="15.6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2:12" ht="15.6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2:12" ht="15.6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2:12" ht="15.6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2:12" ht="15.6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2:12" ht="15.6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2:12" ht="15.6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2:12" ht="15.6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2" ht="15.6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2:12" ht="15.6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2:12" ht="15.6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2:12" ht="15.6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2" ht="15.6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2" ht="15.6" x14ac:dyDescent="0.3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2:12" ht="15.6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2:12" ht="15.6" x14ac:dyDescent="0.3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2:12" ht="15.6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2:12" ht="15.6" x14ac:dyDescent="0.3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2:12" ht="15.6" x14ac:dyDescent="0.3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2:12" ht="15.6" x14ac:dyDescent="0.3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2:12" ht="15.6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2:12" ht="15.6" x14ac:dyDescent="0.3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2:12" ht="15.6" x14ac:dyDescent="0.3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2:12" ht="15.6" x14ac:dyDescent="0.3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</sheetData>
  <mergeCells count="2">
    <mergeCell ref="A3:Q3"/>
    <mergeCell ref="B4:Q4"/>
  </mergeCells>
  <phoneticPr fontId="28" type="noConversion"/>
  <pageMargins left="0.7" right="0.7" top="0.75" bottom="0.75" header="0.3" footer="0.3"/>
  <pageSetup scale="35" orientation="landscape" r:id="rId1"/>
  <ignoredErrors>
    <ignoredError sqref="C18:E1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CATASTRO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'PRODUCCION DE AGUA'!Área_de_impresión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ENC-ESTADISTICA</cp:lastModifiedBy>
  <cp:lastPrinted>2023-04-05T17:22:26Z</cp:lastPrinted>
  <dcterms:created xsi:type="dcterms:W3CDTF">2021-02-14T14:41:58Z</dcterms:created>
  <dcterms:modified xsi:type="dcterms:W3CDTF">2023-04-05T17:24:31Z</dcterms:modified>
</cp:coreProperties>
</file>