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bookViews>
    <workbookView xWindow="0" yWindow="0" windowWidth="25200" windowHeight="119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60" i="1" l="1"/>
  <c r="C51" i="1"/>
  <c r="B51" i="1"/>
  <c r="F37" i="1"/>
  <c r="C42" i="1"/>
  <c r="F33" i="1"/>
  <c r="I29" i="1"/>
  <c r="E29" i="1"/>
  <c r="C28" i="1"/>
  <c r="J27" i="1"/>
  <c r="I27" i="1"/>
  <c r="E27" i="1"/>
  <c r="J26" i="1"/>
  <c r="I26" i="1"/>
  <c r="E26" i="1"/>
  <c r="J25" i="1"/>
  <c r="E24" i="1"/>
  <c r="E23" i="1"/>
  <c r="E22" i="1"/>
  <c r="E21" i="1"/>
  <c r="E20" i="1"/>
  <c r="E19" i="1"/>
  <c r="E17" i="1"/>
  <c r="I16" i="1"/>
  <c r="N16" i="1"/>
  <c r="I15" i="1"/>
  <c r="E14" i="1"/>
  <c r="I13" i="1"/>
  <c r="E13" i="1"/>
  <c r="C18" i="1"/>
  <c r="B18" i="1" l="1"/>
  <c r="I14" i="1"/>
  <c r="B42" i="1"/>
  <c r="B53" i="1" s="1"/>
  <c r="C53" i="1"/>
  <c r="I17" i="1"/>
  <c r="E12" i="1"/>
  <c r="I25" i="1"/>
  <c r="C60" i="1"/>
  <c r="J18" i="1"/>
  <c r="J20" i="1" s="1"/>
  <c r="J21" i="1" s="1"/>
  <c r="C30" i="1"/>
  <c r="C62" i="1"/>
  <c r="I11" i="1"/>
  <c r="I12" i="1"/>
  <c r="J15" i="1"/>
  <c r="E16" i="1"/>
  <c r="F16" i="1" s="1"/>
  <c r="G16" i="1" s="1"/>
  <c r="J16" i="1"/>
  <c r="E25" i="1"/>
  <c r="E15" i="1"/>
  <c r="N15" i="1"/>
  <c r="N18" i="1" s="1"/>
  <c r="B28" i="1"/>
  <c r="I28" i="1"/>
  <c r="F34" i="1"/>
  <c r="F42" i="1" s="1"/>
  <c r="B60" i="1"/>
  <c r="B62" i="1" s="1"/>
  <c r="B30" i="1" l="1"/>
  <c r="J28" i="1"/>
  <c r="I18" i="1"/>
  <c r="E18" i="1"/>
  <c r="E28" i="1" s="1"/>
  <c r="F28" i="1" s="1"/>
  <c r="F15" i="1"/>
  <c r="F17" i="1" s="1"/>
  <c r="C64" i="1"/>
  <c r="I30" i="1"/>
  <c r="C63" i="1"/>
  <c r="J22" i="1"/>
  <c r="J23" i="1" s="1"/>
  <c r="J24" i="1" l="1"/>
  <c r="J29" i="1"/>
  <c r="J30" i="1" s="1"/>
  <c r="B64" i="1"/>
  <c r="B63" i="1"/>
  <c r="E30" i="1"/>
</calcChain>
</file>

<file path=xl/sharedStrings.xml><?xml version="1.0" encoding="utf-8"?>
<sst xmlns="http://schemas.openxmlformats.org/spreadsheetml/2006/main" count="59" uniqueCount="58">
  <si>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</si>
  <si>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</si>
  <si>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</si>
  <si>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</si>
  <si>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</si>
  <si>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</si>
  <si>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</si>
  <si>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</si>
  <si>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</si>
  <si>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</si>
  <si>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</si>
  <si>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</si>
  <si>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</si>
  <si>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</si>
  <si>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</si>
  <si>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</si>
  <si>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</si>
  <si>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</si>
  <si>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 xml:space="preserve"> Activos intangibles (Nota 19)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</si>
  <si>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</si>
  <si>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</si>
  <si>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</si>
  <si>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</si>
  <si>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</si>
  <si>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</si>
  <si>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14)</t>
  </si>
  <si>
    <t xml:space="preserve"> Préstamos a corto plazo (Nota 23)</t>
  </si>
  <si>
    <t xml:space="preserve">Parte corriente de préstamos a largo plazo (Nota 24) </t>
  </si>
  <si>
    <t>Acumulaciones por pagar (Nota 15)</t>
  </si>
  <si>
    <t>Retenciones y acumulaciones por pagar (Nota 14)</t>
  </si>
  <si>
    <t>Retenciones por pagar (Nota 16)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</si>
  <si>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</si>
  <si>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</si>
  <si>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</si>
  <si>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</si>
  <si>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</si>
  <si>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</si>
  <si>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</si>
  <si>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</si>
  <si>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</si>
  <si>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</si>
  <si>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</si>
  <si>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</si>
  <si>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</si>
  <si>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</si>
  <si>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</si>
  <si>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</si>
  <si>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</si>
  <si>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</si>
  <si>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</si>
  <si>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</si>
  <si>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</si>
  <si>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 xml:space="preserve">Encargada de Contabilidad </t>
  </si>
  <si>
    <t>Directora Administrativa-Financiera</t>
  </si>
  <si>
    <t xml:space="preserve">                                                      Licdo. Reynaldo C. Méndez Sánchez</t>
  </si>
  <si>
    <t xml:space="preserve">                                                                     Director General</t>
  </si>
  <si>
    <t>CORPORACION DEL ACUEDUCTO Y ALCANTARILLADO DE MOCA</t>
  </si>
  <si>
    <t>Del Ejercicio terminado el  31 de agosto del 2022  y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</si>
</sst>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5" fillId="0" borderId="0" xfId="0" applyNumberFormat="1" applyFont="1"/>
    <xf numFmtId="4" fontId="16" fillId="0" borderId="0" xfId="0" applyNumberFormat="1" applyFont="1"/>
    <xf numFmtId="0" fontId="1" fillId="0" borderId="0" xfId="0" applyFont="1"/>
    <xf numFmtId="0" fontId="7" fillId="0" borderId="0" xfId="0" applyFont="1"/>
    <xf numFmtId="0" fontId="18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103</xdr:row>
      <xdr:rowOff>28575</xdr:rowOff>
    </xdr:from>
    <xdr:to>
      <xdr:col>12</xdr:col>
      <xdr:colOff>457200</xdr:colOff>
      <xdr:row>104</xdr:row>
      <xdr:rowOff>57150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53066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83"/>
  <sheetViews>
    <sheetView tabSelected="1" workbookViewId="0">
      <selection activeCell="P10" sqref="P10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1" hidden="1" customWidth="1"/>
    <col min="10" max="10" width="13.140625" style="2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3" hidden="1" customWidth="1"/>
    <col min="15" max="15" width="15.42578125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</cols>
  <sheetData>
    <row r="4" spans="1:15" x14ac:dyDescent="0.25">
      <c r="A4" s="36" t="s">
        <v>56</v>
      </c>
      <c r="B4" s="36"/>
      <c r="C4" s="36"/>
    </row>
    <row r="5" spans="1:15" x14ac:dyDescent="0.25">
      <c r="A5" s="36" t="s">
        <v>0</v>
      </c>
      <c r="B5" s="36"/>
      <c r="C5" s="36"/>
    </row>
    <row r="6" spans="1:15" x14ac:dyDescent="0.25">
      <c r="A6" s="36" t="s">
        <v>57</v>
      </c>
      <c r="B6" s="36"/>
      <c r="C6" s="36"/>
    </row>
    <row r="7" spans="1:15" x14ac:dyDescent="0.25">
      <c r="A7" s="36" t="s">
        <v>1</v>
      </c>
      <c r="B7" s="36"/>
      <c r="C7" s="36"/>
    </row>
    <row r="8" spans="1:15" ht="18.75" x14ac:dyDescent="0.25">
      <c r="A8" s="4"/>
      <c r="B8" s="5">
        <v>2022</v>
      </c>
      <c r="C8" s="5">
        <v>2021</v>
      </c>
      <c r="I8" s="6"/>
    </row>
    <row r="9" spans="1:15" x14ac:dyDescent="0.25">
      <c r="A9" s="7" t="s">
        <v>2</v>
      </c>
      <c r="B9" s="8"/>
      <c r="C9" s="9"/>
      <c r="I9" s="6"/>
    </row>
    <row r="10" spans="1:15" ht="15.75" x14ac:dyDescent="0.25">
      <c r="A10" s="7" t="s">
        <v>3</v>
      </c>
      <c r="B10" s="10"/>
      <c r="C10" s="11"/>
      <c r="I10" s="6"/>
    </row>
    <row r="11" spans="1:15" x14ac:dyDescent="0.25">
      <c r="A11" s="12" t="s">
        <v>4</v>
      </c>
      <c r="B11" s="13">
        <v>128809243.18000001</v>
      </c>
      <c r="C11" s="13">
        <v>136224838.11000001</v>
      </c>
      <c r="E11" s="3"/>
      <c r="F11" s="3"/>
      <c r="I11" s="6">
        <f t="shared" ref="I11:I17" si="0">+C11-B11</f>
        <v>7415594.9300000072</v>
      </c>
      <c r="N11" s="14"/>
      <c r="O11" s="15"/>
    </row>
    <row r="12" spans="1:15" x14ac:dyDescent="0.25">
      <c r="A12" s="12" t="s">
        <v>5</v>
      </c>
      <c r="B12" s="13">
        <v>453000</v>
      </c>
      <c r="C12" s="13">
        <v>453000</v>
      </c>
      <c r="E12" s="3">
        <f t="shared" ref="E12:E30" si="1">+B12-C12</f>
        <v>0</v>
      </c>
      <c r="F12" s="3"/>
      <c r="I12" s="6">
        <f t="shared" si="0"/>
        <v>0</v>
      </c>
      <c r="N12" s="14"/>
      <c r="O12" s="15"/>
    </row>
    <row r="13" spans="1:15" hidden="1" x14ac:dyDescent="0.25">
      <c r="A13" s="12" t="s">
        <v>6</v>
      </c>
      <c r="B13" s="13">
        <v>0</v>
      </c>
      <c r="C13" s="13">
        <v>0</v>
      </c>
      <c r="E13" s="3">
        <f t="shared" si="1"/>
        <v>0</v>
      </c>
      <c r="F13" s="3"/>
      <c r="I13" s="6">
        <f t="shared" si="0"/>
        <v>0</v>
      </c>
      <c r="N13" s="14"/>
      <c r="O13" s="15"/>
    </row>
    <row r="14" spans="1:15" ht="15" customHeight="1" x14ac:dyDescent="0.25">
      <c r="A14" s="12" t="s">
        <v>7</v>
      </c>
      <c r="B14" s="13">
        <v>1350.12</v>
      </c>
      <c r="C14" s="13">
        <v>4784</v>
      </c>
      <c r="E14" s="3">
        <f t="shared" si="1"/>
        <v>-3433.88</v>
      </c>
      <c r="F14" s="3"/>
      <c r="I14" s="6">
        <f t="shared" si="0"/>
        <v>3433.88</v>
      </c>
      <c r="N14" s="14"/>
      <c r="O14" s="15"/>
    </row>
    <row r="15" spans="1:15" x14ac:dyDescent="0.25">
      <c r="A15" s="12" t="s">
        <v>8</v>
      </c>
      <c r="B15" s="13">
        <v>11493527.189999999</v>
      </c>
      <c r="C15" s="13">
        <v>11211777.699999999</v>
      </c>
      <c r="E15" s="3">
        <f t="shared" si="1"/>
        <v>281749.49000000022</v>
      </c>
      <c r="F15" s="3">
        <f>+E15</f>
        <v>281749.49000000022</v>
      </c>
      <c r="I15" s="6">
        <f t="shared" si="0"/>
        <v>-281749.49000000022</v>
      </c>
      <c r="J15" s="14">
        <f>+B15-C15</f>
        <v>281749.49000000022</v>
      </c>
      <c r="N15" s="16">
        <f>+B15-C15</f>
        <v>281749.49000000022</v>
      </c>
      <c r="O15" s="15"/>
    </row>
    <row r="16" spans="1:15" x14ac:dyDescent="0.25">
      <c r="A16" s="12" t="s">
        <v>9</v>
      </c>
      <c r="B16" s="13">
        <v>6863.03</v>
      </c>
      <c r="C16" s="13">
        <v>166084.95000000001</v>
      </c>
      <c r="E16" s="3">
        <f t="shared" si="1"/>
        <v>-159221.92000000001</v>
      </c>
      <c r="F16" s="3">
        <f>-E16+1800</f>
        <v>161021.92000000001</v>
      </c>
      <c r="G16" s="3">
        <f>+F16/5</f>
        <v>32204.384000000002</v>
      </c>
      <c r="I16" s="6">
        <f t="shared" si="0"/>
        <v>159221.92000000001</v>
      </c>
      <c r="J16" s="14">
        <f>+B16-C16</f>
        <v>-159221.92000000001</v>
      </c>
      <c r="N16" s="16">
        <f>+B16-C16</f>
        <v>-159221.92000000001</v>
      </c>
      <c r="O16" s="15"/>
    </row>
    <row r="17" spans="1:15" x14ac:dyDescent="0.25">
      <c r="A17" s="12" t="s">
        <v>10</v>
      </c>
      <c r="B17" s="17">
        <v>193172</v>
      </c>
      <c r="C17" s="17">
        <v>193172</v>
      </c>
      <c r="E17" s="3">
        <f t="shared" si="1"/>
        <v>0</v>
      </c>
      <c r="F17" s="3">
        <f>SUM(F15:F16)</f>
        <v>442771.41000000027</v>
      </c>
      <c r="G17" s="3">
        <v>442771.41000000027</v>
      </c>
      <c r="I17" s="6">
        <f t="shared" si="0"/>
        <v>0</v>
      </c>
      <c r="J17" s="14"/>
      <c r="N17" s="16"/>
      <c r="O17" s="15"/>
    </row>
    <row r="18" spans="1:15" x14ac:dyDescent="0.25">
      <c r="A18" s="7" t="s">
        <v>11</v>
      </c>
      <c r="B18" s="18">
        <f>SUM(B11:B17)</f>
        <v>140957155.52000001</v>
      </c>
      <c r="C18" s="18">
        <f>SUM(C11:C17)</f>
        <v>148253656.75999999</v>
      </c>
      <c r="E18" s="3">
        <f>SUM(E15:E17)</f>
        <v>122527.57000000021</v>
      </c>
      <c r="F18" s="3"/>
      <c r="I18" s="6">
        <f>SUM(I11:I17)</f>
        <v>7296501.2400000067</v>
      </c>
      <c r="J18" s="19">
        <f>SUM(I14:I17)</f>
        <v>-119093.69000000021</v>
      </c>
      <c r="N18" s="16">
        <f>SUM(N15:N17)</f>
        <v>122527.57000000021</v>
      </c>
      <c r="O18" s="15"/>
    </row>
    <row r="19" spans="1:15" x14ac:dyDescent="0.25">
      <c r="A19" s="7"/>
      <c r="B19" s="20"/>
      <c r="C19" s="20"/>
      <c r="E19" s="3">
        <f t="shared" si="1"/>
        <v>0</v>
      </c>
      <c r="F19" s="3"/>
      <c r="I19" s="6"/>
      <c r="J19" s="21">
        <v>23346392.260000002</v>
      </c>
      <c r="N19" s="14"/>
      <c r="O19" s="15"/>
    </row>
    <row r="20" spans="1:15" x14ac:dyDescent="0.25">
      <c r="A20" s="7" t="s">
        <v>12</v>
      </c>
      <c r="B20" s="20"/>
      <c r="C20" s="20"/>
      <c r="E20" s="3">
        <f t="shared" si="1"/>
        <v>0</v>
      </c>
      <c r="F20" s="3"/>
      <c r="I20" s="6"/>
      <c r="J20" s="21">
        <f>J18-J19</f>
        <v>-23465485.950000003</v>
      </c>
      <c r="N20" s="14"/>
      <c r="O20" s="15"/>
    </row>
    <row r="21" spans="1:15" hidden="1" x14ac:dyDescent="0.25">
      <c r="A21" s="12" t="s">
        <v>13</v>
      </c>
      <c r="B21" s="13">
        <v>0</v>
      </c>
      <c r="C21" s="13">
        <v>0</v>
      </c>
      <c r="E21" s="3">
        <f t="shared" si="1"/>
        <v>0</v>
      </c>
      <c r="F21" s="3"/>
      <c r="I21" s="6"/>
      <c r="J21" s="21">
        <f t="shared" ref="J21:J30" si="2">J19-J20</f>
        <v>46811878.210000008</v>
      </c>
      <c r="N21" s="14"/>
      <c r="O21" s="15"/>
    </row>
    <row r="22" spans="1:15" hidden="1" x14ac:dyDescent="0.25">
      <c r="A22" s="12" t="s">
        <v>14</v>
      </c>
      <c r="B22" s="13">
        <v>0</v>
      </c>
      <c r="C22" s="13">
        <v>0</v>
      </c>
      <c r="E22" s="3">
        <f t="shared" si="1"/>
        <v>0</v>
      </c>
      <c r="F22" s="3"/>
      <c r="I22" s="6"/>
      <c r="J22" s="21">
        <f t="shared" si="2"/>
        <v>-70277364.160000011</v>
      </c>
      <c r="N22" s="14"/>
      <c r="O22" s="15"/>
    </row>
    <row r="23" spans="1:15" hidden="1" x14ac:dyDescent="0.25">
      <c r="A23" s="12" t="s">
        <v>15</v>
      </c>
      <c r="B23" s="13">
        <v>0</v>
      </c>
      <c r="C23" s="13">
        <v>0</v>
      </c>
      <c r="E23" s="3">
        <f t="shared" si="1"/>
        <v>0</v>
      </c>
      <c r="F23" s="3"/>
      <c r="I23" s="6"/>
      <c r="J23" s="21">
        <f t="shared" si="2"/>
        <v>117089242.37000002</v>
      </c>
      <c r="N23" s="14"/>
      <c r="O23" s="15"/>
    </row>
    <row r="24" spans="1:15" hidden="1" x14ac:dyDescent="0.25">
      <c r="A24" s="12" t="s">
        <v>16</v>
      </c>
      <c r="B24" s="13">
        <v>0</v>
      </c>
      <c r="C24" s="13">
        <v>0</v>
      </c>
      <c r="E24" s="3">
        <f t="shared" si="1"/>
        <v>0</v>
      </c>
      <c r="F24" s="3"/>
      <c r="I24" s="6"/>
      <c r="J24" s="21">
        <f t="shared" si="2"/>
        <v>-187366606.53000003</v>
      </c>
      <c r="N24" s="14"/>
      <c r="O24" s="15"/>
    </row>
    <row r="25" spans="1:15" x14ac:dyDescent="0.25">
      <c r="A25" s="12" t="s">
        <v>17</v>
      </c>
      <c r="B25" s="13">
        <v>867032112.49000013</v>
      </c>
      <c r="C25" s="13">
        <v>867390440.12</v>
      </c>
      <c r="E25" s="3">
        <f t="shared" si="1"/>
        <v>-358327.62999987602</v>
      </c>
      <c r="F25" s="3"/>
      <c r="I25" s="6">
        <f t="shared" ref="I25:I30" si="3">+C25-B25</f>
        <v>358327.62999987602</v>
      </c>
      <c r="J25" s="21">
        <f>+B25-C25</f>
        <v>-358327.62999987602</v>
      </c>
      <c r="N25" s="14"/>
      <c r="O25" s="15"/>
    </row>
    <row r="26" spans="1:15" hidden="1" x14ac:dyDescent="0.25">
      <c r="A26" s="12" t="s">
        <v>18</v>
      </c>
      <c r="B26" s="13">
        <v>0</v>
      </c>
      <c r="C26" s="13">
        <v>0</v>
      </c>
      <c r="E26" s="3">
        <f t="shared" si="1"/>
        <v>0</v>
      </c>
      <c r="F26" s="3"/>
      <c r="I26" s="6">
        <f t="shared" si="3"/>
        <v>0</v>
      </c>
      <c r="J26" s="21">
        <f>+B26-C26</f>
        <v>0</v>
      </c>
      <c r="N26" s="14"/>
      <c r="O26" s="15"/>
    </row>
    <row r="27" spans="1:15" hidden="1" x14ac:dyDescent="0.25">
      <c r="A27" s="12" t="s">
        <v>19</v>
      </c>
      <c r="B27" s="13">
        <v>0</v>
      </c>
      <c r="C27" s="13">
        <v>0</v>
      </c>
      <c r="E27" s="3">
        <f t="shared" si="1"/>
        <v>0</v>
      </c>
      <c r="F27" s="3"/>
      <c r="I27" s="6">
        <f t="shared" si="3"/>
        <v>0</v>
      </c>
      <c r="J27" s="21">
        <f>+B27-C27</f>
        <v>0</v>
      </c>
      <c r="N27" s="14"/>
      <c r="O27" s="15"/>
    </row>
    <row r="28" spans="1:15" x14ac:dyDescent="0.25">
      <c r="A28" s="7" t="s">
        <v>20</v>
      </c>
      <c r="B28" s="18">
        <f>SUM(B21:B27)</f>
        <v>867032112.49000013</v>
      </c>
      <c r="C28" s="18">
        <f>SUM(C21:C27)</f>
        <v>867390440.12</v>
      </c>
      <c r="E28" s="3">
        <f>SUM(E12:E27)</f>
        <v>-116706.36999987561</v>
      </c>
      <c r="F28" s="3">
        <f>+E28+E16+E15</f>
        <v>5821.2000001246342</v>
      </c>
      <c r="I28" s="6">
        <f t="shared" si="3"/>
        <v>358327.62999987602</v>
      </c>
      <c r="J28" s="21">
        <f>+B28-C28</f>
        <v>-358327.62999987602</v>
      </c>
      <c r="N28" s="14"/>
      <c r="O28" s="15"/>
    </row>
    <row r="29" spans="1:15" x14ac:dyDescent="0.25">
      <c r="A29" s="7"/>
      <c r="B29" s="20"/>
      <c r="C29" s="20"/>
      <c r="E29" s="3">
        <f t="shared" si="1"/>
        <v>0</v>
      </c>
      <c r="F29" s="3"/>
      <c r="I29" s="6">
        <f t="shared" si="3"/>
        <v>0</v>
      </c>
      <c r="J29" s="21">
        <f t="shared" si="2"/>
        <v>358327.62999987602</v>
      </c>
      <c r="N29" s="14"/>
      <c r="O29" s="15"/>
    </row>
    <row r="30" spans="1:15" ht="15.75" thickBot="1" x14ac:dyDescent="0.3">
      <c r="A30" s="7" t="s">
        <v>21</v>
      </c>
      <c r="B30" s="22">
        <f>+B28+B18</f>
        <v>1007989268.0100001</v>
      </c>
      <c r="C30" s="22">
        <f>+C28+C18</f>
        <v>1015644096.88</v>
      </c>
      <c r="E30" s="3">
        <f t="shared" si="1"/>
        <v>-7654828.8699998856</v>
      </c>
      <c r="F30" s="3"/>
      <c r="G30" s="3">
        <v>5224661.0199999996</v>
      </c>
      <c r="I30" s="6">
        <f t="shared" si="3"/>
        <v>7654828.8699998856</v>
      </c>
      <c r="J30" s="21">
        <f t="shared" si="2"/>
        <v>-716655.25999975204</v>
      </c>
      <c r="N30" s="14"/>
      <c r="O30" s="15"/>
    </row>
    <row r="31" spans="1:15" ht="19.5" thickTop="1" x14ac:dyDescent="0.25">
      <c r="A31" s="7" t="s">
        <v>22</v>
      </c>
      <c r="B31" s="23"/>
      <c r="C31" s="23"/>
      <c r="F31" s="3"/>
      <c r="N31" s="14"/>
      <c r="O31" s="15"/>
    </row>
    <row r="32" spans="1:15" x14ac:dyDescent="0.25">
      <c r="A32" s="7" t="s">
        <v>23</v>
      </c>
      <c r="B32" s="13"/>
      <c r="C32" s="13"/>
      <c r="F32" s="3"/>
      <c r="N32" s="14"/>
      <c r="O32" s="15"/>
    </row>
    <row r="33" spans="1:15" ht="15" customHeight="1" x14ac:dyDescent="0.25">
      <c r="A33" s="12" t="s">
        <v>24</v>
      </c>
      <c r="B33" s="13">
        <v>0</v>
      </c>
      <c r="C33" s="13">
        <v>0</v>
      </c>
      <c r="F33" s="3">
        <f>+C33-B33</f>
        <v>0</v>
      </c>
      <c r="N33" s="14"/>
      <c r="O33" s="15"/>
    </row>
    <row r="34" spans="1:15" x14ac:dyDescent="0.25">
      <c r="A34" s="12" t="s">
        <v>25</v>
      </c>
      <c r="B34" s="13">
        <v>13969988.74</v>
      </c>
      <c r="C34" s="13">
        <v>3294080.51</v>
      </c>
      <c r="F34" s="3">
        <f>+C34-B34</f>
        <v>-10675908.23</v>
      </c>
      <c r="N34" s="14"/>
      <c r="O34" s="15"/>
    </row>
    <row r="35" spans="1:15" hidden="1" x14ac:dyDescent="0.25">
      <c r="A35" s="12" t="s">
        <v>26</v>
      </c>
      <c r="B35" s="13">
        <v>0</v>
      </c>
      <c r="C35" s="13">
        <v>0</v>
      </c>
      <c r="F35" s="3"/>
      <c r="N35" s="14"/>
      <c r="O35" s="15"/>
    </row>
    <row r="36" spans="1:15" hidden="1" x14ac:dyDescent="0.25">
      <c r="A36" s="12" t="s">
        <v>27</v>
      </c>
      <c r="B36" s="13">
        <v>0</v>
      </c>
      <c r="C36" s="13">
        <v>0</v>
      </c>
      <c r="F36" s="3"/>
      <c r="N36" s="14"/>
      <c r="O36" s="15"/>
    </row>
    <row r="37" spans="1:15" x14ac:dyDescent="0.25">
      <c r="A37" s="12" t="s">
        <v>28</v>
      </c>
      <c r="B37" s="13">
        <v>252299.3</v>
      </c>
      <c r="C37" s="13">
        <v>554232.01</v>
      </c>
      <c r="E37" s="3"/>
      <c r="F37" s="3">
        <f>+C37-B37</f>
        <v>301932.71000000002</v>
      </c>
      <c r="N37" s="14"/>
      <c r="O37" s="15"/>
    </row>
    <row r="38" spans="1:15" hidden="1" x14ac:dyDescent="0.25">
      <c r="A38" s="12" t="s">
        <v>29</v>
      </c>
      <c r="B38" s="13">
        <v>0</v>
      </c>
      <c r="C38" s="13">
        <v>0</v>
      </c>
      <c r="F38" s="3"/>
      <c r="N38" s="14"/>
      <c r="O38" s="15"/>
    </row>
    <row r="39" spans="1:15" hidden="1" x14ac:dyDescent="0.25">
      <c r="A39" s="12" t="s">
        <v>29</v>
      </c>
      <c r="B39" s="13">
        <v>0</v>
      </c>
      <c r="C39" s="13">
        <v>0</v>
      </c>
      <c r="F39" s="3"/>
      <c r="N39" s="14"/>
      <c r="O39" s="15"/>
    </row>
    <row r="40" spans="1:15" ht="17.25" customHeight="1" x14ac:dyDescent="0.25">
      <c r="A40" s="12" t="s">
        <v>30</v>
      </c>
      <c r="B40" s="13">
        <v>530797.8600000001</v>
      </c>
      <c r="C40" s="13">
        <v>2419894.29</v>
      </c>
      <c r="F40" s="3"/>
      <c r="N40" s="14"/>
      <c r="O40" s="15"/>
    </row>
    <row r="41" spans="1:15" ht="15.75" hidden="1" customHeight="1" x14ac:dyDescent="0.25">
      <c r="A41" s="12" t="s">
        <v>31</v>
      </c>
      <c r="B41" s="17">
        <v>0</v>
      </c>
      <c r="C41" s="17">
        <v>0</v>
      </c>
      <c r="F41" s="3"/>
      <c r="N41" s="14"/>
      <c r="O41" s="15"/>
    </row>
    <row r="42" spans="1:15" x14ac:dyDescent="0.25">
      <c r="A42" s="7" t="s">
        <v>32</v>
      </c>
      <c r="B42" s="24">
        <f>SUM(B33:B41)</f>
        <v>14753085.9</v>
      </c>
      <c r="C42" s="24">
        <f>SUM(C33:C41)</f>
        <v>6268206.8099999996</v>
      </c>
      <c r="F42" s="3">
        <f>SUM(F33:F41)</f>
        <v>-10373975.52</v>
      </c>
      <c r="I42" s="6"/>
      <c r="N42" s="14"/>
      <c r="O42" s="15"/>
    </row>
    <row r="43" spans="1:15" x14ac:dyDescent="0.25">
      <c r="A43" s="7"/>
      <c r="B43" s="20"/>
      <c r="C43" s="20"/>
      <c r="F43" s="3">
        <v>59070722.859999992</v>
      </c>
      <c r="N43" s="14"/>
      <c r="O43" s="15"/>
    </row>
    <row r="44" spans="1:15" ht="18.75" hidden="1" x14ac:dyDescent="0.25">
      <c r="A44" s="7" t="s">
        <v>33</v>
      </c>
      <c r="B44" s="23"/>
      <c r="C44" s="23"/>
      <c r="N44" s="14"/>
      <c r="O44" s="15"/>
    </row>
    <row r="45" spans="1:15" hidden="1" x14ac:dyDescent="0.25">
      <c r="A45" s="12" t="s">
        <v>34</v>
      </c>
      <c r="B45" s="13">
        <v>0</v>
      </c>
      <c r="C45" s="13">
        <v>0</v>
      </c>
      <c r="N45" s="14"/>
      <c r="O45" s="15"/>
    </row>
    <row r="46" spans="1:15" hidden="1" x14ac:dyDescent="0.25">
      <c r="A46" s="12" t="s">
        <v>35</v>
      </c>
      <c r="B46" s="13">
        <v>0</v>
      </c>
      <c r="C46" s="13">
        <v>0</v>
      </c>
      <c r="N46" s="14"/>
      <c r="O46" s="15"/>
    </row>
    <row r="47" spans="1:15" hidden="1" x14ac:dyDescent="0.25">
      <c r="A47" s="12" t="s">
        <v>36</v>
      </c>
      <c r="B47" s="13">
        <v>0</v>
      </c>
      <c r="C47" s="13">
        <v>0</v>
      </c>
      <c r="N47" s="14"/>
      <c r="O47" s="15"/>
    </row>
    <row r="48" spans="1:15" hidden="1" x14ac:dyDescent="0.25">
      <c r="A48" s="12" t="s">
        <v>37</v>
      </c>
      <c r="B48" s="13">
        <v>0</v>
      </c>
      <c r="C48" s="13">
        <v>0</v>
      </c>
      <c r="N48" s="14"/>
      <c r="O48" s="15"/>
    </row>
    <row r="49" spans="1:15" hidden="1" x14ac:dyDescent="0.25">
      <c r="A49" s="12" t="s">
        <v>38</v>
      </c>
      <c r="B49" s="13">
        <v>0</v>
      </c>
      <c r="C49" s="13">
        <v>0</v>
      </c>
      <c r="N49" s="14"/>
      <c r="O49" s="15"/>
    </row>
    <row r="50" spans="1:15" hidden="1" x14ac:dyDescent="0.25">
      <c r="A50" s="12" t="s">
        <v>39</v>
      </c>
      <c r="B50" s="17">
        <v>0</v>
      </c>
      <c r="C50" s="17">
        <v>0</v>
      </c>
      <c r="N50" s="14"/>
      <c r="O50" s="15"/>
    </row>
    <row r="51" spans="1:15" hidden="1" x14ac:dyDescent="0.25">
      <c r="A51" s="7" t="s">
        <v>40</v>
      </c>
      <c r="B51" s="24">
        <f>SUM(B45:B50)</f>
        <v>0</v>
      </c>
      <c r="C51" s="24">
        <f>SUM(C45:C50)</f>
        <v>0</v>
      </c>
      <c r="N51" s="14"/>
      <c r="O51" s="15"/>
    </row>
    <row r="52" spans="1:15" ht="0.75" customHeight="1" x14ac:dyDescent="0.25">
      <c r="A52" s="7"/>
      <c r="B52" s="20"/>
      <c r="C52" s="20"/>
      <c r="N52" s="14"/>
      <c r="O52" s="15"/>
    </row>
    <row r="53" spans="1:15" x14ac:dyDescent="0.25">
      <c r="A53" s="7" t="s">
        <v>41</v>
      </c>
      <c r="B53" s="24">
        <f>+B51+B42</f>
        <v>14753085.9</v>
      </c>
      <c r="C53" s="24">
        <f>+C51+C42</f>
        <v>6268206.8099999996</v>
      </c>
      <c r="N53" s="14"/>
      <c r="O53" s="15"/>
    </row>
    <row r="54" spans="1:15" ht="18.75" x14ac:dyDescent="0.25">
      <c r="A54" s="7" t="s">
        <v>42</v>
      </c>
      <c r="B54" s="23"/>
      <c r="C54" s="23"/>
      <c r="N54" s="14"/>
      <c r="O54" s="15"/>
    </row>
    <row r="55" spans="1:15" x14ac:dyDescent="0.25">
      <c r="A55" s="12" t="s">
        <v>43</v>
      </c>
      <c r="B55" s="13">
        <v>808793054.60000002</v>
      </c>
      <c r="C55" s="13">
        <v>808793054.60000002</v>
      </c>
      <c r="N55" s="14"/>
      <c r="O55" s="15"/>
    </row>
    <row r="56" spans="1:15" hidden="1" x14ac:dyDescent="0.25">
      <c r="A56" s="12" t="s">
        <v>44</v>
      </c>
      <c r="B56" s="13">
        <v>0</v>
      </c>
      <c r="C56" s="13">
        <v>0</v>
      </c>
      <c r="F56" s="3"/>
      <c r="N56" s="14"/>
      <c r="O56" s="15"/>
    </row>
    <row r="57" spans="1:15" x14ac:dyDescent="0.25">
      <c r="A57" s="12" t="s">
        <v>45</v>
      </c>
      <c r="B57" s="13">
        <v>-16631976.00000006</v>
      </c>
      <c r="C57" s="13">
        <v>39212012.829999983</v>
      </c>
      <c r="F57" s="3"/>
      <c r="L57">
        <v>-92287742.719999999</v>
      </c>
      <c r="N57" s="14"/>
      <c r="O57" s="15"/>
    </row>
    <row r="58" spans="1:15" x14ac:dyDescent="0.25">
      <c r="A58" s="12" t="s">
        <v>46</v>
      </c>
      <c r="B58" s="13">
        <v>201075103.51000005</v>
      </c>
      <c r="C58" s="13">
        <v>161370822.64000008</v>
      </c>
      <c r="D58" s="14"/>
      <c r="F58" s="3"/>
      <c r="L58">
        <v>285779911.76999998</v>
      </c>
      <c r="N58" s="14"/>
      <c r="O58" s="15"/>
    </row>
    <row r="59" spans="1:15" hidden="1" x14ac:dyDescent="0.25">
      <c r="A59" s="12" t="s">
        <v>47</v>
      </c>
      <c r="B59" s="17">
        <v>0</v>
      </c>
      <c r="C59" s="17">
        <v>0</v>
      </c>
      <c r="F59" s="3"/>
      <c r="N59" s="14"/>
      <c r="O59" s="15"/>
    </row>
    <row r="60" spans="1:15" x14ac:dyDescent="0.25">
      <c r="A60" s="7" t="s">
        <v>48</v>
      </c>
      <c r="B60" s="24">
        <f>SUM(B55:B59)</f>
        <v>993236182.1099999</v>
      </c>
      <c r="C60" s="24">
        <f>SUM(C55:C59)</f>
        <v>1009375890.0700002</v>
      </c>
      <c r="F60" s="3"/>
      <c r="I60" s="6"/>
      <c r="L60">
        <f>SUM(L57:L59)</f>
        <v>193492169.04999998</v>
      </c>
      <c r="N60" s="14"/>
      <c r="O60" s="15"/>
    </row>
    <row r="61" spans="1:15" x14ac:dyDescent="0.25">
      <c r="B61" s="3"/>
      <c r="C61" s="3"/>
      <c r="I61" s="6"/>
      <c r="N61" s="14"/>
      <c r="O61" s="15"/>
    </row>
    <row r="62" spans="1:15" ht="15.75" thickBot="1" x14ac:dyDescent="0.3">
      <c r="A62" s="7" t="s">
        <v>49</v>
      </c>
      <c r="B62" s="22">
        <f>+B60+B53</f>
        <v>1007989268.0099999</v>
      </c>
      <c r="C62" s="22">
        <f>+C60+C53</f>
        <v>1015644096.8800001</v>
      </c>
      <c r="I62" s="6"/>
      <c r="N62" s="14"/>
      <c r="O62" s="15"/>
    </row>
    <row r="63" spans="1:15" ht="15.75" hidden="1" thickTop="1" x14ac:dyDescent="0.25">
      <c r="B63" s="25">
        <f>+B30-B53-B60</f>
        <v>0</v>
      </c>
      <c r="C63" s="25">
        <f>+C30-C53-C60</f>
        <v>0</v>
      </c>
      <c r="O63" s="15"/>
    </row>
    <row r="64" spans="1:15" ht="15.75" thickTop="1" x14ac:dyDescent="0.25">
      <c r="B64" s="26">
        <f>+B30-B62</f>
        <v>0</v>
      </c>
      <c r="C64" s="26">
        <f>+C30-C62</f>
        <v>0</v>
      </c>
    </row>
    <row r="65" spans="1:3" x14ac:dyDescent="0.25">
      <c r="A65" s="27" t="s">
        <v>50</v>
      </c>
      <c r="B65" s="37" t="s">
        <v>51</v>
      </c>
      <c r="C65" s="37"/>
    </row>
    <row r="66" spans="1:3" x14ac:dyDescent="0.25">
      <c r="A66" s="28" t="s">
        <v>52</v>
      </c>
      <c r="B66" s="35" t="s">
        <v>53</v>
      </c>
      <c r="C66" s="35"/>
    </row>
    <row r="67" spans="1:3" x14ac:dyDescent="0.25">
      <c r="A67" s="34"/>
      <c r="B67" s="34"/>
      <c r="C67" s="34"/>
    </row>
    <row r="68" spans="1:3" x14ac:dyDescent="0.25">
      <c r="A68" s="29" t="s">
        <v>54</v>
      </c>
      <c r="B68" s="30"/>
      <c r="C68" s="30"/>
    </row>
    <row r="69" spans="1:3" x14ac:dyDescent="0.25">
      <c r="A69" s="31" t="s">
        <v>55</v>
      </c>
      <c r="B69" s="32"/>
      <c r="C69" s="32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82" spans="1:3" x14ac:dyDescent="0.25">
      <c r="A82" s="34"/>
      <c r="B82" s="34"/>
      <c r="C82" s="34"/>
    </row>
    <row r="83" spans="1:3" x14ac:dyDescent="0.25">
      <c r="A83" s="35"/>
      <c r="B83" s="35"/>
      <c r="C83" s="35"/>
    </row>
  </sheetData>
  <mergeCells count="9">
    <mergeCell ref="A67:C67"/>
    <mergeCell ref="A82:C82"/>
    <mergeCell ref="A83:C83"/>
    <mergeCell ref="A4:C4"/>
    <mergeCell ref="A5:C5"/>
    <mergeCell ref="A6:C6"/>
    <mergeCell ref="A7:C7"/>
    <mergeCell ref="B65:C65"/>
    <mergeCell ref="B66:C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2022-09-08T18:17:55Z</dcterms:created>
  <dcterms:modified xsi:type="dcterms:W3CDTF">2022-09-14T19:00:21Z</dcterms:modified>
</cp:coreProperties>
</file>