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2" l="1"/>
  <c r="R12" i="2"/>
  <c r="C58" i="1" l="1"/>
  <c r="C62" i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O58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9" i="2"/>
  <c r="BS49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F58" i="1" l="1"/>
  <c r="G58" i="1"/>
  <c r="E62" i="1"/>
  <c r="G62" i="1"/>
  <c r="D58" i="1"/>
  <c r="F62" i="1"/>
  <c r="E58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F10" i="1" l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58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E76" i="1"/>
  <c r="D73" i="1"/>
  <c r="D72" i="1" s="1"/>
  <c r="E73" i="1"/>
  <c r="E72" i="1" s="1"/>
  <c r="F76" i="1"/>
  <c r="F73" i="1"/>
  <c r="F72" i="1" s="1"/>
  <c r="C77" i="1"/>
  <c r="E48" i="1" l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F70" i="1" l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<sst xmlns="http://schemas.openxmlformats.org/spreadsheetml/2006/main" count="550" uniqueCount="228">
  <si>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</si>
  <si>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</si>
  <si>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</si>
  <si>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</si>
  <si>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</si>
  <si>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</si>
  <si>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</si>
  <si>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</si>
  <si>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</si>
  <si>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</si>
  <si>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</si>
  <si>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</si>
  <si>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</si>
  <si>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</si>
  <si>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</si>
  <si>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</si>
  <si>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</si>
  <si>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</si>
  <si>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</si>
  <si>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</si>
  <si>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</si>
  <si>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</si>
  <si>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</si>
  <si>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2.3.9-PRODUCTOS Y ÚTILES VARIOS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</si>
  <si>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</si>
  <si>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</si>
  <si>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</si>
  <si>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</si>
  <si>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</si>
  <si>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</si>
  <si>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</si>
  <si>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</si>
  <si>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</si>
  <si>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2.3.3-PRODUCTOS DE PAPEL, CARTÓN E IMPRESOS</t>
  </si>
  <si>
    <t>2.3.7-COMBUSTIBLES,  LUBRICANTES, PRODUCTOS QUÍMICOS Y CONEXOS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</si>
  <si>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</si>
  <si>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</si>
  <si>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</si>
  <si>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</si>
  <si>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</si>
  <si>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</si>
  <si>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</si>
  <si>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</si>
  <si>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</si>
  <si>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</si>
  <si>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</si>
  <si>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</si>
  <si>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</si>
  <si>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</si>
  <si>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</si>
  <si>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</si>
  <si>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</si>
  <si>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</si>
  <si>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</si>
  <si>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</si>
  <si>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</si>
  <si>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</si>
  <si>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</si>
  <si>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</si>
  <si>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</si>
  <si>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</si>
  <si>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</si>
  <si>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</si>
  <si>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</si>
  <si>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</si>
  <si>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</si>
  <si>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</si>
  <si>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</si>
  <si>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</si>
  <si>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</si>
  <si>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</si>
  <si>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</si>
  <si>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</si>
  <si>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</si>
  <si>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</si>
  <si>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</si>
  <si>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</si>
  <si>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</si>
  <si>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</si>
  <si>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</si>
  <si>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</si>
  <si>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</si>
  <si>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</si>
  <si>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</si>
  <si>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</si>
  <si>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</si>
  <si>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</si>
  <si>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</si>
  <si>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</si>
  <si>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</si>
  <si>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</si>
  <si>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</si>
  <si>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</si>
  <si>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</si>
  <si>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</si>
  <si>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</si>
  <si>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2.1.1.2.01</t>
  </si>
  <si>
    <t>Sueldos al personal contratado e igualado</t>
  </si>
  <si>
    <t>2.1.2.2.04</t>
  </si>
  <si>
    <t>Prima de transporte</t>
  </si>
  <si>
    <t>2.1.2.2.06</t>
  </si>
  <si>
    <t>Compensacion por resultados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</si>
  <si>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</si>
  <si>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</si>
  <si>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</si>
  <si>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</si>
  <si>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</si>
  <si>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</si>
  <si>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</si>
  <si>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</si>
  <si>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</si>
  <si>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</si>
  <si>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</si>
  <si>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</si>
  <si>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2.2.2.2.01</t>
  </si>
  <si>
    <t>Impresion y encuadernacion</t>
  </si>
  <si>
    <t>2.2.3.1.01</t>
  </si>
  <si>
    <t>Viaticos dentro del pais</t>
  </si>
  <si>
    <t>2.2.4.1.01</t>
  </si>
  <si>
    <t>Pasajes</t>
  </si>
  <si>
    <t>2.2.5.1.01</t>
  </si>
  <si>
    <t>Alquilleres y rentas de edificios y locales</t>
  </si>
  <si>
    <t>2.2.5.8.01</t>
  </si>
  <si>
    <t>Otros alquileres</t>
  </si>
  <si>
    <t>2.2.6.2.01</t>
  </si>
  <si>
    <t>Seguro de bienes muebles</t>
  </si>
  <si>
    <t>2.2.7.1.02</t>
  </si>
  <si>
    <t>Servicios especiales de mantenimiento y reparacion</t>
  </si>
  <si>
    <t>2.2.7.1.04</t>
  </si>
  <si>
    <t>Mantenimiento y reparacion de obras civiles en ins</t>
  </si>
  <si>
    <t>2.2.7.1.05</t>
  </si>
  <si>
    <t>Obras en bienes de dominio publico</t>
  </si>
  <si>
    <t>2.2.7.2.01</t>
  </si>
  <si>
    <t>Mantenimiento y reparacion de muebles y equipos de</t>
  </si>
  <si>
    <t>2.2.7.2.02</t>
  </si>
  <si>
    <t>Mantenimiento y reparacion de equipo para computac</t>
  </si>
  <si>
    <t>2.2.7.2.06</t>
  </si>
  <si>
    <t>Mantenimiento y reparacion de equipos de transport</t>
  </si>
  <si>
    <t>2.2.8.1.01</t>
  </si>
  <si>
    <t>Gastos judiciales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</si>
  <si>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</si>
  <si>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</si>
  <si>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</si>
  <si>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</si>
  <si>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</si>
  <si>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</si>
  <si>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2.2.8.6.01</t>
  </si>
  <si>
    <t>Eventos generales</t>
  </si>
  <si>
    <t>2.2.8.6.02</t>
  </si>
  <si>
    <t>Festividades</t>
  </si>
  <si>
    <t>2.2.8.7.06</t>
  </si>
  <si>
    <t>Otros servicios tecnicos profesionales</t>
  </si>
  <si>
    <t>2.2.8.8.01</t>
  </si>
  <si>
    <t>Impuestos</t>
  </si>
  <si>
    <t>2.2.9.2.01</t>
  </si>
  <si>
    <t>SERVICIOS DE ALIMENTACION</t>
  </si>
  <si>
    <t>2.3.1.1.01</t>
  </si>
  <si>
    <t>Alimentos y bebidas para personas</t>
  </si>
  <si>
    <t>2.3.3.2.01</t>
  </si>
  <si>
    <t>Productos de papel y carton</t>
  </si>
  <si>
    <t>2.3.5.3.01</t>
  </si>
  <si>
    <t>Llantas y neumaticos</t>
  </si>
  <si>
    <t>2.3.7.1.01</t>
  </si>
  <si>
    <t>Gasolina</t>
  </si>
  <si>
    <t>2.3.7.1.02</t>
  </si>
  <si>
    <t>Gasoil</t>
  </si>
  <si>
    <t>2.3.7.1.04</t>
  </si>
  <si>
    <t>Gas GLP</t>
  </si>
  <si>
    <t>2.3.7.1.06</t>
  </si>
  <si>
    <t>Lubricantes</t>
  </si>
  <si>
    <t>2.3.9.2.01</t>
  </si>
  <si>
    <t>Utiles de escritorio oficina informatica y de ense</t>
  </si>
  <si>
    <t>2.3.9.5.01</t>
  </si>
  <si>
    <t>Utiles de cocina y comedor</t>
  </si>
  <si>
    <t>2.3.9.8.01</t>
  </si>
  <si>
    <t>Otros repuestos y accesorios menores</t>
  </si>
  <si>
    <t>2.3.9.9.01</t>
  </si>
  <si>
    <t>Productos y Utiles Varios  n.i.p</t>
  </si>
  <si>
    <t>2.4.1.1.03</t>
  </si>
  <si>
    <t>Indemnizacion laboral</t>
  </si>
  <si>
    <t>2.4.1.2.01</t>
  </si>
  <si>
    <t>Ayudas y donaciones programadas a hogares y person</t>
  </si>
  <si>
    <t>2.1.3.1.01</t>
  </si>
  <si>
    <t>Dietas en el pais</t>
  </si>
  <si>
    <t>2.2.2.1.01</t>
  </si>
  <si>
    <t>Publicidad y propaganda</t>
  </si>
  <si>
    <t>2.2.5.4.01</t>
  </si>
  <si>
    <t>Alquileres de equipos de transporte traccion y ele</t>
  </si>
  <si>
    <t>2.2.7.1.07</t>
  </si>
  <si>
    <t>Servicios de pintura y derivados con fines de higi</t>
  </si>
  <si>
    <t>2.3.2.4.01</t>
  </si>
  <si>
    <t>Calzados</t>
  </si>
  <si>
    <t>2.3.7.2.02</t>
  </si>
  <si>
    <t>Productos fotoquimicos</t>
  </si>
  <si>
    <t>2.3.9.1.01</t>
  </si>
  <si>
    <t>Material para limpieza</t>
  </si>
  <si>
    <t>2.3.9.6.01</t>
  </si>
  <si>
    <t>Productos electricos y afines</t>
  </si>
  <si>
    <t>2.6.1.1.01</t>
  </si>
  <si>
    <t>Muebles de oficina y estanteria</t>
  </si>
  <si>
    <t>2.6.1.3.01</t>
  </si>
  <si>
    <t>Equipo computacional</t>
  </si>
  <si>
    <t>2.6.4.1.01</t>
  </si>
  <si>
    <t>Automoviles y camiones</t>
  </si>
  <si>
    <t>2.6.9.2.01</t>
  </si>
  <si>
    <t>Edificios no residenciales</t>
  </si>
  <si>
    <t>2.1.2.2.02</t>
  </si>
  <si>
    <t>Compensacion por horas extraordinarias</t>
  </si>
  <si>
    <t>2.1.4.2.02</t>
  </si>
  <si>
    <t>Gratificaciones por pasantias</t>
  </si>
  <si>
    <t>2.2.5.3.02</t>
  </si>
  <si>
    <t>Alquiler de equipo para computacion</t>
  </si>
  <si>
    <t>2.2.5.3.04</t>
  </si>
  <si>
    <t>Alquiler de equipo de oficina y muebles</t>
  </si>
  <si>
    <t>2.3.3.6.01</t>
  </si>
  <si>
    <t>Especies timbrados y valoradas</t>
  </si>
  <si>
    <t>2.6.5.8.01</t>
  </si>
  <si>
    <t>Otros equipos</t>
  </si>
  <si>
    <t>2.7.1.2.01</t>
  </si>
  <si>
    <t>Obras para edificacion no residencial</t>
  </si>
  <si>
    <t>INCENTIVOS POR RENDIMIENTO LABORAL</t>
  </si>
  <si>
    <t>2.2.8.7.04</t>
  </si>
  <si>
    <t>Servicios de capacitacion</t>
  </si>
  <si>
    <t>2.7.2.1.01</t>
  </si>
  <si>
    <t>Obras hidraulicas y sanitarias</t>
  </si>
  <si>
    <t>TOTAL GASTOS Y APLICACIONES FINANCIERAS</t>
  </si>
  <si>
    <t xml:space="preserve">Fuente: SIGEF
</t>
  </si>
  <si>
    <t>MINISTERIO DE SALUD PUBLICA
CORPORACION DE ACUEDUCTOS Y ALCANTARILLADO DE MOCA  AÑO 2021
Ejecución de Gastos y Aplicaciones Financieras
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</si>
</sst>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0" fontId="1" fillId="3" borderId="0" xfId="0" applyFont="1" applyFill="1" applyAlignment="1">
      <alignment wrapText="1"/>
    </xf>
    <xf numFmtId="4" fontId="2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P1" workbookViewId="0">
      <pane ySplit="5" topLeftCell="A6" activePane="bottomLeft" state="frozen"/>
      <selection activeCell="N1" sqref="N1"/>
      <selection pane="bottomLeft" activeCell="AB41" sqref="AB41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0" t="s">
        <v>89</v>
      </c>
      <c r="C5" s="60"/>
      <c r="D5" s="60"/>
      <c r="E5" s="60"/>
      <c r="F5" s="60"/>
      <c r="G5" s="2"/>
      <c r="H5" s="60" t="s">
        <v>88</v>
      </c>
      <c r="I5" s="60"/>
      <c r="J5" s="60"/>
      <c r="K5" s="60"/>
      <c r="L5" s="60"/>
      <c r="M5" s="2"/>
      <c r="N5" s="60" t="s">
        <v>87</v>
      </c>
      <c r="O5" s="60"/>
      <c r="P5" s="60"/>
      <c r="Q5" s="60"/>
      <c r="R5" s="60"/>
      <c r="S5" s="2"/>
      <c r="T5" s="60" t="s">
        <v>86</v>
      </c>
      <c r="U5" s="60"/>
      <c r="V5" s="60"/>
      <c r="W5" s="60"/>
      <c r="X5" s="60"/>
      <c r="Y5" s="2"/>
      <c r="Z5" s="60" t="s">
        <v>6</v>
      </c>
      <c r="AA5" s="60"/>
      <c r="AB5" s="60"/>
      <c r="AC5" s="60"/>
      <c r="AD5" s="60"/>
      <c r="AE5" s="2"/>
      <c r="AF5" s="60" t="s">
        <v>7</v>
      </c>
      <c r="AG5" s="60"/>
      <c r="AH5" s="60"/>
      <c r="AI5" s="60"/>
      <c r="AJ5" s="60"/>
      <c r="AK5" s="2"/>
      <c r="AL5" s="60" t="s">
        <v>8</v>
      </c>
      <c r="AM5" s="60"/>
      <c r="AN5" s="60"/>
      <c r="AO5" s="60"/>
      <c r="AP5" s="60"/>
      <c r="AQ5" s="2"/>
      <c r="AR5" s="60" t="s">
        <v>9</v>
      </c>
      <c r="AS5" s="60"/>
      <c r="AT5" s="60"/>
      <c r="AU5" s="60"/>
      <c r="AV5" s="60"/>
      <c r="AW5" s="2"/>
      <c r="AX5" s="60" t="s">
        <v>10</v>
      </c>
      <c r="AY5" s="60"/>
      <c r="AZ5" s="60"/>
      <c r="BA5" s="60"/>
      <c r="BB5" s="60"/>
      <c r="BC5" s="2"/>
      <c r="BD5" s="60" t="s">
        <v>11</v>
      </c>
      <c r="BE5" s="60"/>
      <c r="BF5" s="60"/>
      <c r="BG5" s="60"/>
      <c r="BH5" s="60"/>
      <c r="BI5" s="2"/>
      <c r="BJ5" s="60" t="s">
        <v>12</v>
      </c>
      <c r="BK5" s="60"/>
      <c r="BL5" s="60"/>
      <c r="BM5" s="60"/>
      <c r="BN5" s="60"/>
      <c r="BO5" s="2"/>
      <c r="BP5" s="60" t="s">
        <v>13</v>
      </c>
      <c r="BQ5" s="60"/>
      <c r="BR5" s="60"/>
      <c r="BS5" s="60"/>
      <c r="BT5" s="60"/>
    </row>
    <row r="6" spans="1:72" x14ac:dyDescent="0.25">
      <c r="A6" s="3"/>
      <c r="B6" s="7" t="s">
        <v>94</v>
      </c>
      <c r="C6" s="7" t="s">
        <v>95</v>
      </c>
      <c r="D6" s="7">
        <v>11518728.550000001</v>
      </c>
      <c r="E6" s="4" t="str">
        <f>MID(B6,1,5)</f>
        <v>2.1.1</v>
      </c>
      <c r="F6" s="5">
        <f>+D6</f>
        <v>11518728.550000001</v>
      </c>
      <c r="G6" s="3"/>
      <c r="H6" s="7" t="s">
        <v>94</v>
      </c>
      <c r="I6" s="7" t="s">
        <v>95</v>
      </c>
      <c r="J6" s="7">
        <v>12149430.83</v>
      </c>
      <c r="K6" s="4" t="str">
        <f>MID(H6,1,5)</f>
        <v>2.1.1</v>
      </c>
      <c r="L6" s="5">
        <f>+J6</f>
        <v>12149430.83</v>
      </c>
      <c r="M6" s="3"/>
      <c r="N6" s="7" t="s">
        <v>94</v>
      </c>
      <c r="O6" s="7" t="s">
        <v>95</v>
      </c>
      <c r="P6" s="7">
        <v>11771619.300000001</v>
      </c>
      <c r="Q6" s="4" t="str">
        <f>MID(N6,1,5)</f>
        <v>2.1.1</v>
      </c>
      <c r="R6" s="5">
        <f>+P6</f>
        <v>11771619.300000001</v>
      </c>
      <c r="S6" s="3"/>
      <c r="T6" s="7" t="s">
        <v>94</v>
      </c>
      <c r="U6" s="7" t="s">
        <v>95</v>
      </c>
      <c r="V6" s="7">
        <v>12002502.369999999</v>
      </c>
      <c r="W6" s="4" t="str">
        <f>MID(T6,1,5)</f>
        <v>2.1.1</v>
      </c>
      <c r="X6" s="5">
        <f>+V6</f>
        <v>12002502.369999999</v>
      </c>
      <c r="Y6" s="3"/>
      <c r="Z6" s="7" t="s">
        <v>94</v>
      </c>
      <c r="AA6" s="7" t="s">
        <v>95</v>
      </c>
      <c r="AB6" s="7">
        <v>12074711.58</v>
      </c>
      <c r="AC6" s="4" t="str">
        <f>MID(Z6,1,5)</f>
        <v>2.1.1</v>
      </c>
      <c r="AD6" s="5">
        <f>+AB6</f>
        <v>12074711.58</v>
      </c>
      <c r="AE6" s="3"/>
      <c r="AF6" s="3"/>
      <c r="AG6" s="3"/>
      <c r="AH6" s="3"/>
      <c r="AI6" s="4" t="str">
        <f>MID(AF6,1,5)</f>
        <v/>
      </c>
      <c r="AJ6" s="5">
        <f>+AH6</f>
        <v>0</v>
      </c>
      <c r="AK6" s="3"/>
      <c r="AL6" s="3"/>
      <c r="AM6" s="3"/>
      <c r="AN6" s="3"/>
      <c r="AO6" s="4" t="str">
        <f>MID(AL6,1,5)</f>
        <v/>
      </c>
      <c r="AP6" s="5">
        <f>+AN6</f>
        <v>0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96</v>
      </c>
      <c r="C7" s="7" t="s">
        <v>97</v>
      </c>
      <c r="D7" s="7">
        <v>4674.0200000000004</v>
      </c>
      <c r="E7" s="4" t="str">
        <f t="shared" ref="E7:E70" si="0">MID(B7,1,5)</f>
        <v>2.1.1</v>
      </c>
      <c r="F7" s="5">
        <f t="shared" ref="F7:F70" si="1">+D7</f>
        <v>4674.0200000000004</v>
      </c>
      <c r="G7" s="3"/>
      <c r="H7" s="7" t="s">
        <v>96</v>
      </c>
      <c r="I7" s="7" t="s">
        <v>97</v>
      </c>
      <c r="J7" s="7">
        <v>64672.87</v>
      </c>
      <c r="K7" s="4" t="str">
        <f t="shared" ref="K7:K70" si="2">MID(H7,1,5)</f>
        <v>2.1.1</v>
      </c>
      <c r="L7" s="5">
        <f t="shared" ref="L7:L70" si="3">+J7</f>
        <v>64672.87</v>
      </c>
      <c r="M7" s="3"/>
      <c r="N7" s="7" t="s">
        <v>96</v>
      </c>
      <c r="O7" s="7" t="s">
        <v>97</v>
      </c>
      <c r="P7" s="7">
        <v>242332.35</v>
      </c>
      <c r="Q7" s="4" t="str">
        <f t="shared" ref="Q7:Q70" si="4">MID(N7,1,5)</f>
        <v>2.1.1</v>
      </c>
      <c r="R7" s="5">
        <f t="shared" ref="R7:R70" si="5">+P7</f>
        <v>242332.35</v>
      </c>
      <c r="S7" s="3"/>
      <c r="T7" s="7" t="s">
        <v>96</v>
      </c>
      <c r="U7" s="7" t="s">
        <v>97</v>
      </c>
      <c r="V7" s="7">
        <v>114400</v>
      </c>
      <c r="W7" s="4" t="str">
        <f t="shared" ref="W7:W70" si="6">MID(T7,1,5)</f>
        <v>2.1.1</v>
      </c>
      <c r="X7" s="5">
        <f t="shared" ref="X7:X70" si="7">+V7</f>
        <v>114400</v>
      </c>
      <c r="Y7" s="3"/>
      <c r="Z7" s="7" t="s">
        <v>96</v>
      </c>
      <c r="AA7" s="7" t="s">
        <v>97</v>
      </c>
      <c r="AB7" s="7">
        <v>76000</v>
      </c>
      <c r="AC7" s="4" t="str">
        <f t="shared" ref="AC7:AC70" si="8">MID(Z7,1,5)</f>
        <v>2.1.1</v>
      </c>
      <c r="AD7" s="5">
        <f t="shared" ref="AD7:AD62" si="9">+AB7</f>
        <v>76000</v>
      </c>
      <c r="AE7" s="3"/>
      <c r="AF7" s="3"/>
      <c r="AG7" s="3"/>
      <c r="AH7" s="3"/>
      <c r="AI7" s="4" t="str">
        <f t="shared" ref="AI7:AI70" si="10">MID(AF7,1,5)</f>
        <v/>
      </c>
      <c r="AJ7" s="5">
        <f t="shared" ref="AJ7:AJ62" si="11">+AH7</f>
        <v>0</v>
      </c>
      <c r="AK7" s="3"/>
      <c r="AL7" s="3"/>
      <c r="AM7" s="3"/>
      <c r="AN7" s="3"/>
      <c r="AO7" s="4" t="str">
        <f t="shared" ref="AO7:AO33" si="12">MID(AL7,1,5)</f>
        <v/>
      </c>
      <c r="AP7" s="5">
        <f t="shared" ref="AP7:AP62" si="13">+AN7</f>
        <v>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98</v>
      </c>
      <c r="C8" s="7" t="s">
        <v>99</v>
      </c>
      <c r="D8" s="7">
        <v>75118.33</v>
      </c>
      <c r="E8" s="4" t="str">
        <f t="shared" si="0"/>
        <v>2.1.2</v>
      </c>
      <c r="F8" s="5">
        <f t="shared" si="1"/>
        <v>75118.33</v>
      </c>
      <c r="G8" s="3"/>
      <c r="H8" s="7" t="s">
        <v>98</v>
      </c>
      <c r="I8" s="7" t="s">
        <v>99</v>
      </c>
      <c r="J8" s="7">
        <v>283149</v>
      </c>
      <c r="K8" s="4" t="str">
        <f t="shared" si="2"/>
        <v>2.1.2</v>
      </c>
      <c r="L8" s="5">
        <f t="shared" si="3"/>
        <v>283149</v>
      </c>
      <c r="M8" s="3"/>
      <c r="N8" s="7" t="s">
        <v>206</v>
      </c>
      <c r="O8" s="7" t="s">
        <v>207</v>
      </c>
      <c r="P8" s="7">
        <v>229082.18</v>
      </c>
      <c r="Q8" s="4" t="str">
        <f t="shared" si="4"/>
        <v>2.1.2</v>
      </c>
      <c r="R8" s="5">
        <f t="shared" si="5"/>
        <v>229082.18</v>
      </c>
      <c r="S8" s="3"/>
      <c r="T8" s="7" t="s">
        <v>98</v>
      </c>
      <c r="U8" s="7" t="s">
        <v>99</v>
      </c>
      <c r="V8" s="7">
        <v>413701.9</v>
      </c>
      <c r="W8" s="4" t="str">
        <f t="shared" si="6"/>
        <v>2.1.2</v>
      </c>
      <c r="X8" s="5">
        <f t="shared" si="7"/>
        <v>413701.9</v>
      </c>
      <c r="Y8" s="3"/>
      <c r="Z8" s="7" t="s">
        <v>98</v>
      </c>
      <c r="AA8" s="7" t="s">
        <v>99</v>
      </c>
      <c r="AB8" s="7">
        <v>512569</v>
      </c>
      <c r="AC8" s="4" t="str">
        <f t="shared" si="8"/>
        <v>2.1.2</v>
      </c>
      <c r="AD8" s="5">
        <f t="shared" si="9"/>
        <v>512569</v>
      </c>
      <c r="AE8" s="3"/>
      <c r="AF8" s="3"/>
      <c r="AG8" s="3"/>
      <c r="AH8" s="3"/>
      <c r="AI8" s="4" t="str">
        <f t="shared" si="10"/>
        <v/>
      </c>
      <c r="AJ8" s="5">
        <f t="shared" si="11"/>
        <v>0</v>
      </c>
      <c r="AK8" s="3"/>
      <c r="AL8" s="3"/>
      <c r="AM8" s="3"/>
      <c r="AN8" s="3"/>
      <c r="AO8" s="4" t="str">
        <f t="shared" si="12"/>
        <v/>
      </c>
      <c r="AP8" s="5">
        <f t="shared" si="13"/>
        <v>0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100</v>
      </c>
      <c r="C9" s="7" t="s">
        <v>101</v>
      </c>
      <c r="D9" s="7">
        <v>411527</v>
      </c>
      <c r="E9" s="4" t="str">
        <f t="shared" si="0"/>
        <v>2.1.2</v>
      </c>
      <c r="F9" s="5">
        <f t="shared" si="1"/>
        <v>411527</v>
      </c>
      <c r="G9" s="3"/>
      <c r="H9" s="7" t="s">
        <v>100</v>
      </c>
      <c r="I9" s="7" t="s">
        <v>101</v>
      </c>
      <c r="J9" s="7">
        <v>259030</v>
      </c>
      <c r="K9" s="4" t="str">
        <f t="shared" si="2"/>
        <v>2.1.2</v>
      </c>
      <c r="L9" s="5">
        <f t="shared" si="3"/>
        <v>259030</v>
      </c>
      <c r="M9" s="3"/>
      <c r="N9" s="7" t="s">
        <v>98</v>
      </c>
      <c r="O9" s="7" t="s">
        <v>99</v>
      </c>
      <c r="P9" s="7">
        <v>711619.76</v>
      </c>
      <c r="Q9" s="4" t="str">
        <f t="shared" si="4"/>
        <v>2.1.2</v>
      </c>
      <c r="R9" s="5">
        <f t="shared" si="5"/>
        <v>711619.76</v>
      </c>
      <c r="S9" s="3"/>
      <c r="T9" s="7" t="s">
        <v>100</v>
      </c>
      <c r="U9" s="7" t="s">
        <v>220</v>
      </c>
      <c r="V9" s="7">
        <v>28178.959999999999</v>
      </c>
      <c r="W9" s="4" t="str">
        <f t="shared" si="6"/>
        <v>2.1.2</v>
      </c>
      <c r="X9" s="5">
        <f t="shared" si="7"/>
        <v>28178.959999999999</v>
      </c>
      <c r="Y9" s="3"/>
      <c r="Z9" s="7" t="s">
        <v>100</v>
      </c>
      <c r="AA9" s="7" t="s">
        <v>220</v>
      </c>
      <c r="AB9" s="7">
        <v>568125.04</v>
      </c>
      <c r="AC9" s="4" t="str">
        <f t="shared" si="8"/>
        <v>2.1.2</v>
      </c>
      <c r="AD9" s="5">
        <f t="shared" si="9"/>
        <v>568125.04</v>
      </c>
      <c r="AE9" s="3"/>
      <c r="AF9" s="3"/>
      <c r="AG9" s="3"/>
      <c r="AH9" s="3"/>
      <c r="AI9" s="4" t="str">
        <f t="shared" si="10"/>
        <v/>
      </c>
      <c r="AJ9" s="5">
        <f t="shared" si="11"/>
        <v>0</v>
      </c>
      <c r="AK9" s="3"/>
      <c r="AL9" s="3"/>
      <c r="AM9" s="3"/>
      <c r="AN9" s="3"/>
      <c r="AO9" s="4" t="str">
        <f t="shared" si="12"/>
        <v/>
      </c>
      <c r="AP9" s="5">
        <f t="shared" si="13"/>
        <v>0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102</v>
      </c>
      <c r="C10" s="7" t="s">
        <v>103</v>
      </c>
      <c r="D10" s="7">
        <v>835808.49</v>
      </c>
      <c r="E10" s="4" t="str">
        <f t="shared" si="0"/>
        <v>2.1.5</v>
      </c>
      <c r="F10" s="5">
        <f t="shared" si="1"/>
        <v>835808.49</v>
      </c>
      <c r="G10" s="3"/>
      <c r="H10" s="7" t="s">
        <v>182</v>
      </c>
      <c r="I10" s="7" t="s">
        <v>183</v>
      </c>
      <c r="J10" s="7">
        <v>105000</v>
      </c>
      <c r="K10" s="4" t="str">
        <f t="shared" si="2"/>
        <v>2.1.3</v>
      </c>
      <c r="L10" s="5">
        <f t="shared" si="3"/>
        <v>105000</v>
      </c>
      <c r="M10" s="3"/>
      <c r="N10" s="7" t="s">
        <v>100</v>
      </c>
      <c r="O10" s="7" t="s">
        <v>101</v>
      </c>
      <c r="P10" s="7">
        <v>279023.56</v>
      </c>
      <c r="Q10" s="4" t="str">
        <f t="shared" si="4"/>
        <v>2.1.2</v>
      </c>
      <c r="R10" s="5">
        <f t="shared" si="5"/>
        <v>279023.56</v>
      </c>
      <c r="S10" s="3"/>
      <c r="T10" s="7" t="s">
        <v>182</v>
      </c>
      <c r="U10" s="7" t="s">
        <v>183</v>
      </c>
      <c r="V10" s="7">
        <v>105000</v>
      </c>
      <c r="W10" s="4" t="str">
        <f t="shared" si="6"/>
        <v>2.1.3</v>
      </c>
      <c r="X10" s="5">
        <f t="shared" si="7"/>
        <v>105000</v>
      </c>
      <c r="Y10" s="3"/>
      <c r="Z10" s="7" t="s">
        <v>102</v>
      </c>
      <c r="AA10" s="7" t="s">
        <v>103</v>
      </c>
      <c r="AB10" s="7">
        <v>901269.87</v>
      </c>
      <c r="AC10" s="4" t="str">
        <f t="shared" si="8"/>
        <v>2.1.5</v>
      </c>
      <c r="AD10" s="5">
        <f t="shared" si="9"/>
        <v>901269.87</v>
      </c>
      <c r="AE10" s="3"/>
      <c r="AF10" s="3"/>
      <c r="AG10" s="3"/>
      <c r="AH10" s="3"/>
      <c r="AI10" s="4" t="str">
        <f t="shared" si="10"/>
        <v/>
      </c>
      <c r="AJ10" s="5">
        <f t="shared" si="11"/>
        <v>0</v>
      </c>
      <c r="AK10" s="3"/>
      <c r="AL10" s="3"/>
      <c r="AM10" s="3"/>
      <c r="AN10" s="3"/>
      <c r="AO10" s="4" t="str">
        <f t="shared" si="12"/>
        <v/>
      </c>
      <c r="AP10" s="5">
        <f t="shared" si="13"/>
        <v>0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104</v>
      </c>
      <c r="C11" s="7" t="s">
        <v>105</v>
      </c>
      <c r="D11" s="7">
        <v>841615.06</v>
      </c>
      <c r="E11" s="4" t="str">
        <f t="shared" si="0"/>
        <v>2.1.5</v>
      </c>
      <c r="F11" s="5">
        <f t="shared" si="1"/>
        <v>841615.06</v>
      </c>
      <c r="G11" s="3"/>
      <c r="H11" s="7" t="s">
        <v>102</v>
      </c>
      <c r="I11" s="7" t="s">
        <v>103</v>
      </c>
      <c r="J11" s="7">
        <v>886568.16</v>
      </c>
      <c r="K11" s="4" t="str">
        <f t="shared" si="2"/>
        <v>2.1.5</v>
      </c>
      <c r="L11" s="5">
        <f t="shared" si="3"/>
        <v>886568.16</v>
      </c>
      <c r="M11" s="3"/>
      <c r="N11" s="7" t="s">
        <v>208</v>
      </c>
      <c r="O11" s="7" t="s">
        <v>209</v>
      </c>
      <c r="P11" s="7">
        <v>20000</v>
      </c>
      <c r="Q11" s="4" t="str">
        <f t="shared" si="4"/>
        <v>2.1.4</v>
      </c>
      <c r="R11" s="5">
        <f t="shared" si="5"/>
        <v>20000</v>
      </c>
      <c r="S11" s="3"/>
      <c r="T11" s="7" t="s">
        <v>102</v>
      </c>
      <c r="U11" s="7" t="s">
        <v>103</v>
      </c>
      <c r="V11" s="7">
        <v>892314.99</v>
      </c>
      <c r="W11" s="4" t="str">
        <f t="shared" si="6"/>
        <v>2.1.5</v>
      </c>
      <c r="X11" s="5">
        <f t="shared" si="7"/>
        <v>892314.99</v>
      </c>
      <c r="Y11" s="3"/>
      <c r="Z11" s="7" t="s">
        <v>104</v>
      </c>
      <c r="AA11" s="7" t="s">
        <v>105</v>
      </c>
      <c r="AB11" s="7">
        <v>907168.73</v>
      </c>
      <c r="AC11" s="4" t="str">
        <f t="shared" si="8"/>
        <v>2.1.5</v>
      </c>
      <c r="AD11" s="5">
        <f t="shared" si="9"/>
        <v>907168.73</v>
      </c>
      <c r="AE11" s="3"/>
      <c r="AF11" s="3"/>
      <c r="AG11" s="3"/>
      <c r="AH11" s="3"/>
      <c r="AI11" s="4" t="str">
        <f t="shared" si="10"/>
        <v/>
      </c>
      <c r="AJ11" s="5">
        <f t="shared" si="11"/>
        <v>0</v>
      </c>
      <c r="AK11" s="3"/>
      <c r="AL11" s="3"/>
      <c r="AM11" s="3"/>
      <c r="AN11" s="3"/>
      <c r="AO11" s="4" t="str">
        <f t="shared" si="12"/>
        <v/>
      </c>
      <c r="AP11" s="5">
        <f t="shared" si="13"/>
        <v>0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106</v>
      </c>
      <c r="C12" s="7" t="s">
        <v>107</v>
      </c>
      <c r="D12" s="7">
        <v>140406.23000000001</v>
      </c>
      <c r="E12" s="4" t="str">
        <f t="shared" si="0"/>
        <v>2.1.5</v>
      </c>
      <c r="F12" s="5">
        <f t="shared" si="1"/>
        <v>140406.23000000001</v>
      </c>
      <c r="G12" s="3"/>
      <c r="H12" s="7" t="s">
        <v>104</v>
      </c>
      <c r="I12" s="7" t="s">
        <v>105</v>
      </c>
      <c r="J12" s="7">
        <v>892446.3</v>
      </c>
      <c r="K12" s="4" t="str">
        <f t="shared" si="2"/>
        <v>2.1.5</v>
      </c>
      <c r="L12" s="5">
        <f t="shared" si="3"/>
        <v>892446.3</v>
      </c>
      <c r="M12" s="3"/>
      <c r="N12" s="7" t="s">
        <v>102</v>
      </c>
      <c r="O12" s="7" t="s">
        <v>103</v>
      </c>
      <c r="P12" s="7">
        <v>843196.22</v>
      </c>
      <c r="Q12" s="4" t="str">
        <f t="shared" si="4"/>
        <v>2.1.5</v>
      </c>
      <c r="R12" s="5">
        <f t="shared" si="5"/>
        <v>843196.22</v>
      </c>
      <c r="S12" s="3"/>
      <c r="T12" s="7" t="s">
        <v>104</v>
      </c>
      <c r="U12" s="7" t="s">
        <v>105</v>
      </c>
      <c r="V12" s="7">
        <v>898201.2</v>
      </c>
      <c r="W12" s="4" t="str">
        <f t="shared" si="6"/>
        <v>2.1.5</v>
      </c>
      <c r="X12" s="5">
        <f t="shared" si="7"/>
        <v>898201.2</v>
      </c>
      <c r="Y12" s="3"/>
      <c r="Z12" s="7" t="s">
        <v>106</v>
      </c>
      <c r="AA12" s="7" t="s">
        <v>107</v>
      </c>
      <c r="AB12" s="7">
        <v>151339.99</v>
      </c>
      <c r="AC12" s="4" t="str">
        <f t="shared" si="8"/>
        <v>2.1.5</v>
      </c>
      <c r="AD12" s="5">
        <f t="shared" si="9"/>
        <v>151339.99</v>
      </c>
      <c r="AE12" s="3"/>
      <c r="AF12" s="3"/>
      <c r="AG12" s="3"/>
      <c r="AH12" s="3"/>
      <c r="AI12" s="4" t="str">
        <f t="shared" si="10"/>
        <v/>
      </c>
      <c r="AJ12" s="5">
        <f t="shared" si="11"/>
        <v>0</v>
      </c>
      <c r="AK12" s="3"/>
      <c r="AL12" s="3"/>
      <c r="AM12" s="3"/>
      <c r="AN12" s="3"/>
      <c r="AO12" s="4" t="str">
        <f t="shared" si="12"/>
        <v/>
      </c>
      <c r="AP12" s="5">
        <f t="shared" si="13"/>
        <v>0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108</v>
      </c>
      <c r="C13" s="7" t="s">
        <v>109</v>
      </c>
      <c r="D13" s="7">
        <v>182962.68</v>
      </c>
      <c r="E13" s="4" t="str">
        <f t="shared" si="0"/>
        <v>2.2.1</v>
      </c>
      <c r="F13" s="5">
        <f t="shared" si="1"/>
        <v>182962.68</v>
      </c>
      <c r="G13" s="3"/>
      <c r="H13" s="7" t="s">
        <v>106</v>
      </c>
      <c r="I13" s="7" t="s">
        <v>107</v>
      </c>
      <c r="J13" s="7">
        <v>148851.68</v>
      </c>
      <c r="K13" s="4" t="str">
        <f t="shared" si="2"/>
        <v>2.1.5</v>
      </c>
      <c r="L13" s="5">
        <f t="shared" si="3"/>
        <v>148851.68</v>
      </c>
      <c r="M13" s="3"/>
      <c r="N13" s="7" t="s">
        <v>104</v>
      </c>
      <c r="O13" s="7" t="s">
        <v>105</v>
      </c>
      <c r="P13" s="7">
        <v>849013.16</v>
      </c>
      <c r="Q13" s="4" t="str">
        <f t="shared" si="4"/>
        <v>2.1.5</v>
      </c>
      <c r="R13" s="5">
        <f t="shared" si="5"/>
        <v>849013.16</v>
      </c>
      <c r="S13" s="3"/>
      <c r="T13" s="7" t="s">
        <v>106</v>
      </c>
      <c r="U13" s="7" t="s">
        <v>107</v>
      </c>
      <c r="V13" s="7">
        <v>149824.37</v>
      </c>
      <c r="W13" s="4" t="str">
        <f t="shared" si="6"/>
        <v>2.1.5</v>
      </c>
      <c r="X13" s="5">
        <f t="shared" si="7"/>
        <v>149824.37</v>
      </c>
      <c r="Y13" s="3"/>
      <c r="Z13" s="7" t="s">
        <v>108</v>
      </c>
      <c r="AA13" s="7" t="s">
        <v>109</v>
      </c>
      <c r="AB13" s="7">
        <v>323265.64</v>
      </c>
      <c r="AC13" s="4" t="str">
        <f t="shared" si="8"/>
        <v>2.2.1</v>
      </c>
      <c r="AD13" s="5">
        <f t="shared" si="9"/>
        <v>323265.64</v>
      </c>
      <c r="AE13" s="3"/>
      <c r="AF13" s="3"/>
      <c r="AG13" s="3"/>
      <c r="AH13" s="3"/>
      <c r="AI13" s="4" t="str">
        <f t="shared" si="10"/>
        <v/>
      </c>
      <c r="AJ13" s="5">
        <f t="shared" si="11"/>
        <v>0</v>
      </c>
      <c r="AK13" s="3"/>
      <c r="AL13" s="3"/>
      <c r="AM13" s="3"/>
      <c r="AN13" s="3"/>
      <c r="AO13" s="4" t="str">
        <f t="shared" si="12"/>
        <v/>
      </c>
      <c r="AP13" s="5">
        <f t="shared" si="13"/>
        <v>0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110</v>
      </c>
      <c r="C14" s="7" t="s">
        <v>111</v>
      </c>
      <c r="D14" s="7">
        <v>177109.71</v>
      </c>
      <c r="E14" s="4" t="str">
        <f t="shared" si="0"/>
        <v>2.2.1</v>
      </c>
      <c r="F14" s="5">
        <f t="shared" si="1"/>
        <v>177109.71</v>
      </c>
      <c r="G14" s="3"/>
      <c r="H14" s="7" t="s">
        <v>112</v>
      </c>
      <c r="I14" s="7" t="s">
        <v>113</v>
      </c>
      <c r="J14" s="7">
        <v>23947.75</v>
      </c>
      <c r="K14" s="4" t="str">
        <f t="shared" si="2"/>
        <v>2.2.1</v>
      </c>
      <c r="L14" s="5">
        <f t="shared" si="3"/>
        <v>23947.75</v>
      </c>
      <c r="M14" s="3"/>
      <c r="N14" s="7" t="s">
        <v>106</v>
      </c>
      <c r="O14" s="7" t="s">
        <v>107</v>
      </c>
      <c r="P14" s="7">
        <v>141510.89000000001</v>
      </c>
      <c r="Q14" s="4" t="str">
        <f t="shared" si="4"/>
        <v>2.1.5</v>
      </c>
      <c r="R14" s="5">
        <f t="shared" si="5"/>
        <v>141510.89000000001</v>
      </c>
      <c r="S14" s="3"/>
      <c r="T14" s="7" t="s">
        <v>110</v>
      </c>
      <c r="U14" s="7" t="s">
        <v>111</v>
      </c>
      <c r="V14" s="7">
        <v>96827.81</v>
      </c>
      <c r="W14" s="4" t="str">
        <f t="shared" si="6"/>
        <v>2.2.1</v>
      </c>
      <c r="X14" s="5">
        <f t="shared" si="7"/>
        <v>96827.81</v>
      </c>
      <c r="Y14" s="3"/>
      <c r="Z14" s="7" t="s">
        <v>110</v>
      </c>
      <c r="AA14" s="7" t="s">
        <v>111</v>
      </c>
      <c r="AB14" s="7">
        <v>101289.43</v>
      </c>
      <c r="AC14" s="4" t="str">
        <f t="shared" si="8"/>
        <v>2.2.1</v>
      </c>
      <c r="AD14" s="5">
        <f t="shared" si="9"/>
        <v>101289.43</v>
      </c>
      <c r="AE14" s="3"/>
      <c r="AF14" s="3"/>
      <c r="AG14" s="3"/>
      <c r="AH14" s="3"/>
      <c r="AI14" s="4" t="str">
        <f t="shared" si="10"/>
        <v/>
      </c>
      <c r="AJ14" s="5">
        <f t="shared" si="11"/>
        <v>0</v>
      </c>
      <c r="AK14" s="3"/>
      <c r="AL14" s="3"/>
      <c r="AM14" s="3"/>
      <c r="AN14" s="3"/>
      <c r="AO14" s="4" t="str">
        <f t="shared" si="12"/>
        <v/>
      </c>
      <c r="AP14" s="5">
        <f t="shared" si="13"/>
        <v>0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112</v>
      </c>
      <c r="C15" s="7" t="s">
        <v>113</v>
      </c>
      <c r="D15" s="7">
        <v>81700.399999999994</v>
      </c>
      <c r="E15" s="4" t="str">
        <f t="shared" si="0"/>
        <v>2.2.1</v>
      </c>
      <c r="F15" s="5">
        <f t="shared" si="1"/>
        <v>81700.399999999994</v>
      </c>
      <c r="G15" s="3"/>
      <c r="H15" s="7" t="s">
        <v>184</v>
      </c>
      <c r="I15" s="7" t="s">
        <v>185</v>
      </c>
      <c r="J15" s="7">
        <v>106000</v>
      </c>
      <c r="K15" s="4" t="str">
        <f t="shared" si="2"/>
        <v>2.2.2</v>
      </c>
      <c r="L15" s="5">
        <f t="shared" si="3"/>
        <v>106000</v>
      </c>
      <c r="M15" s="3"/>
      <c r="N15" s="7" t="s">
        <v>108</v>
      </c>
      <c r="O15" s="7" t="s">
        <v>109</v>
      </c>
      <c r="P15" s="7">
        <v>257802.08</v>
      </c>
      <c r="Q15" s="4" t="str">
        <f t="shared" si="4"/>
        <v>2.2.1</v>
      </c>
      <c r="R15" s="5">
        <f t="shared" si="5"/>
        <v>257802.08</v>
      </c>
      <c r="S15" s="3"/>
      <c r="T15" s="7" t="s">
        <v>112</v>
      </c>
      <c r="U15" s="7" t="s">
        <v>113</v>
      </c>
      <c r="V15" s="7">
        <v>67750.47</v>
      </c>
      <c r="W15" s="4" t="str">
        <f t="shared" si="6"/>
        <v>2.2.1</v>
      </c>
      <c r="X15" s="5">
        <f t="shared" si="7"/>
        <v>67750.47</v>
      </c>
      <c r="Y15" s="3"/>
      <c r="Z15" s="7" t="s">
        <v>112</v>
      </c>
      <c r="AA15" s="7" t="s">
        <v>113</v>
      </c>
      <c r="AB15" s="7">
        <v>71323.27</v>
      </c>
      <c r="AC15" s="4" t="str">
        <f t="shared" si="8"/>
        <v>2.2.1</v>
      </c>
      <c r="AD15" s="5">
        <f t="shared" si="9"/>
        <v>71323.27</v>
      </c>
      <c r="AE15" s="3"/>
      <c r="AF15" s="3"/>
      <c r="AG15" s="3"/>
      <c r="AH15" s="3"/>
      <c r="AI15" s="4" t="str">
        <f t="shared" si="10"/>
        <v/>
      </c>
      <c r="AJ15" s="5">
        <f t="shared" si="11"/>
        <v>0</v>
      </c>
      <c r="AK15" s="3"/>
      <c r="AL15" s="3"/>
      <c r="AM15" s="3"/>
      <c r="AN15" s="3"/>
      <c r="AO15" s="4" t="str">
        <f t="shared" si="12"/>
        <v/>
      </c>
      <c r="AP15" s="5">
        <f t="shared" si="13"/>
        <v>0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114</v>
      </c>
      <c r="C16" s="7" t="s">
        <v>115</v>
      </c>
      <c r="D16" s="7">
        <v>1631</v>
      </c>
      <c r="E16" s="4" t="str">
        <f t="shared" si="0"/>
        <v>2.2.2</v>
      </c>
      <c r="F16" s="5">
        <f t="shared" si="1"/>
        <v>1631</v>
      </c>
      <c r="G16" s="3"/>
      <c r="H16" s="7" t="s">
        <v>116</v>
      </c>
      <c r="I16" s="7" t="s">
        <v>117</v>
      </c>
      <c r="J16" s="7">
        <v>63300</v>
      </c>
      <c r="K16" s="4" t="str">
        <f t="shared" si="2"/>
        <v>2.2.3</v>
      </c>
      <c r="L16" s="5">
        <f t="shared" si="3"/>
        <v>63300</v>
      </c>
      <c r="M16" s="3"/>
      <c r="N16" s="7" t="s">
        <v>110</v>
      </c>
      <c r="O16" s="7" t="s">
        <v>111</v>
      </c>
      <c r="P16" s="7">
        <v>95305.95</v>
      </c>
      <c r="Q16" s="4" t="str">
        <f t="shared" si="4"/>
        <v>2.2.1</v>
      </c>
      <c r="R16" s="5">
        <f t="shared" si="5"/>
        <v>95305.95</v>
      </c>
      <c r="S16" s="3"/>
      <c r="T16" s="7" t="s">
        <v>184</v>
      </c>
      <c r="U16" s="7" t="s">
        <v>185</v>
      </c>
      <c r="V16" s="7">
        <v>164500</v>
      </c>
      <c r="W16" s="4" t="str">
        <f t="shared" si="6"/>
        <v>2.2.2</v>
      </c>
      <c r="X16" s="5">
        <f t="shared" si="7"/>
        <v>164500</v>
      </c>
      <c r="Y16" s="3"/>
      <c r="Z16" s="7" t="s">
        <v>184</v>
      </c>
      <c r="AA16" s="7" t="s">
        <v>185</v>
      </c>
      <c r="AB16" s="7">
        <v>94000</v>
      </c>
      <c r="AC16" s="4" t="str">
        <f t="shared" si="8"/>
        <v>2.2.2</v>
      </c>
      <c r="AD16" s="5">
        <f t="shared" si="9"/>
        <v>94000</v>
      </c>
      <c r="AE16" s="3"/>
      <c r="AF16" s="3"/>
      <c r="AG16" s="3"/>
      <c r="AH16" s="3"/>
      <c r="AI16" s="4" t="str">
        <f t="shared" si="10"/>
        <v/>
      </c>
      <c r="AJ16" s="5">
        <f t="shared" si="11"/>
        <v>0</v>
      </c>
      <c r="AK16" s="3"/>
      <c r="AL16" s="3"/>
      <c r="AM16" s="3"/>
      <c r="AN16" s="3"/>
      <c r="AO16" s="4" t="str">
        <f t="shared" si="12"/>
        <v/>
      </c>
      <c r="AP16" s="5">
        <f t="shared" si="13"/>
        <v>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116</v>
      </c>
      <c r="C17" s="7" t="s">
        <v>117</v>
      </c>
      <c r="D17" s="7">
        <v>82900</v>
      </c>
      <c r="E17" s="4" t="str">
        <f t="shared" si="0"/>
        <v>2.2.3</v>
      </c>
      <c r="F17" s="5">
        <f t="shared" si="1"/>
        <v>82900</v>
      </c>
      <c r="G17" s="3"/>
      <c r="H17" s="7" t="s">
        <v>118</v>
      </c>
      <c r="I17" s="7" t="s">
        <v>119</v>
      </c>
      <c r="J17" s="7">
        <v>15265</v>
      </c>
      <c r="K17" s="4" t="str">
        <f t="shared" si="2"/>
        <v>2.2.4</v>
      </c>
      <c r="L17" s="5">
        <f t="shared" si="3"/>
        <v>15265</v>
      </c>
      <c r="M17" s="3"/>
      <c r="N17" s="7" t="s">
        <v>112</v>
      </c>
      <c r="O17" s="7" t="s">
        <v>113</v>
      </c>
      <c r="P17" s="7">
        <v>104928.99</v>
      </c>
      <c r="Q17" s="4" t="str">
        <f t="shared" si="4"/>
        <v>2.2.1</v>
      </c>
      <c r="R17" s="5">
        <f t="shared" si="5"/>
        <v>104928.99</v>
      </c>
      <c r="S17" s="3"/>
      <c r="T17" s="7" t="s">
        <v>114</v>
      </c>
      <c r="U17" s="7" t="s">
        <v>115</v>
      </c>
      <c r="V17" s="7">
        <v>590</v>
      </c>
      <c r="W17" s="4" t="str">
        <f t="shared" si="6"/>
        <v>2.2.2</v>
      </c>
      <c r="X17" s="5">
        <f t="shared" si="7"/>
        <v>590</v>
      </c>
      <c r="Y17" s="3"/>
      <c r="Z17" s="7" t="s">
        <v>116</v>
      </c>
      <c r="AA17" s="7" t="s">
        <v>117</v>
      </c>
      <c r="AB17" s="7">
        <v>59700</v>
      </c>
      <c r="AC17" s="4" t="str">
        <f t="shared" si="8"/>
        <v>2.2.3</v>
      </c>
      <c r="AD17" s="5">
        <f t="shared" si="9"/>
        <v>59700</v>
      </c>
      <c r="AE17" s="3"/>
      <c r="AF17" s="3"/>
      <c r="AG17" s="3"/>
      <c r="AH17" s="3"/>
      <c r="AI17" s="4" t="str">
        <f t="shared" si="10"/>
        <v/>
      </c>
      <c r="AJ17" s="5">
        <f t="shared" si="11"/>
        <v>0</v>
      </c>
      <c r="AK17" s="3"/>
      <c r="AL17" s="3"/>
      <c r="AM17" s="3"/>
      <c r="AN17" s="3"/>
      <c r="AO17" s="4" t="str">
        <f t="shared" si="12"/>
        <v/>
      </c>
      <c r="AP17" s="5">
        <f t="shared" si="13"/>
        <v>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118</v>
      </c>
      <c r="C18" s="7" t="s">
        <v>119</v>
      </c>
      <c r="D18" s="7">
        <v>133127</v>
      </c>
      <c r="E18" s="4" t="str">
        <f t="shared" si="0"/>
        <v>2.2.4</v>
      </c>
      <c r="F18" s="5">
        <f t="shared" si="1"/>
        <v>133127</v>
      </c>
      <c r="G18" s="3"/>
      <c r="H18" s="7" t="s">
        <v>120</v>
      </c>
      <c r="I18" s="7" t="s">
        <v>121</v>
      </c>
      <c r="J18" s="7">
        <v>250112</v>
      </c>
      <c r="K18" s="4" t="str">
        <f t="shared" si="2"/>
        <v>2.2.5</v>
      </c>
      <c r="L18" s="5">
        <f t="shared" si="3"/>
        <v>250112</v>
      </c>
      <c r="M18" s="3"/>
      <c r="N18" s="7" t="s">
        <v>184</v>
      </c>
      <c r="O18" s="7" t="s">
        <v>185</v>
      </c>
      <c r="P18" s="7">
        <v>82470</v>
      </c>
      <c r="Q18" s="4" t="str">
        <f t="shared" si="4"/>
        <v>2.2.2</v>
      </c>
      <c r="R18" s="5">
        <f t="shared" si="5"/>
        <v>82470</v>
      </c>
      <c r="S18" s="3"/>
      <c r="T18" s="7" t="s">
        <v>116</v>
      </c>
      <c r="U18" s="7" t="s">
        <v>117</v>
      </c>
      <c r="V18" s="7">
        <v>98350</v>
      </c>
      <c r="W18" s="4" t="str">
        <f t="shared" si="6"/>
        <v>2.2.3</v>
      </c>
      <c r="X18" s="5">
        <f t="shared" si="7"/>
        <v>98350</v>
      </c>
      <c r="Y18" s="3"/>
      <c r="Z18" s="7" t="s">
        <v>118</v>
      </c>
      <c r="AA18" s="7" t="s">
        <v>119</v>
      </c>
      <c r="AB18" s="7">
        <v>106360</v>
      </c>
      <c r="AC18" s="4" t="str">
        <f t="shared" si="8"/>
        <v>2.2.4</v>
      </c>
      <c r="AD18" s="5">
        <f t="shared" si="9"/>
        <v>106360</v>
      </c>
      <c r="AE18" s="3"/>
      <c r="AF18" s="3"/>
      <c r="AG18" s="3"/>
      <c r="AH18" s="3"/>
      <c r="AI18" s="4" t="str">
        <f t="shared" si="10"/>
        <v/>
      </c>
      <c r="AJ18" s="5">
        <f t="shared" si="11"/>
        <v>0</v>
      </c>
      <c r="AK18" s="3"/>
      <c r="AL18" s="3"/>
      <c r="AM18" s="3"/>
      <c r="AN18" s="3"/>
      <c r="AO18" s="4" t="str">
        <f t="shared" si="12"/>
        <v/>
      </c>
      <c r="AP18" s="5">
        <f t="shared" si="13"/>
        <v>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120</v>
      </c>
      <c r="C19" s="7" t="s">
        <v>121</v>
      </c>
      <c r="D19" s="7">
        <v>88146</v>
      </c>
      <c r="E19" s="4" t="str">
        <f t="shared" si="0"/>
        <v>2.2.5</v>
      </c>
      <c r="F19" s="5">
        <f t="shared" si="1"/>
        <v>88146</v>
      </c>
      <c r="G19" s="3"/>
      <c r="H19" s="7" t="s">
        <v>186</v>
      </c>
      <c r="I19" s="7" t="s">
        <v>187</v>
      </c>
      <c r="J19" s="7">
        <v>116600</v>
      </c>
      <c r="K19" s="4" t="str">
        <f t="shared" si="2"/>
        <v>2.2.5</v>
      </c>
      <c r="L19" s="5">
        <f t="shared" si="3"/>
        <v>116600</v>
      </c>
      <c r="M19" s="3"/>
      <c r="N19" s="7" t="s">
        <v>114</v>
      </c>
      <c r="O19" s="7" t="s">
        <v>115</v>
      </c>
      <c r="P19" s="7">
        <v>4965</v>
      </c>
      <c r="Q19" s="4" t="str">
        <f t="shared" si="4"/>
        <v>2.2.2</v>
      </c>
      <c r="R19" s="5">
        <f t="shared" si="5"/>
        <v>4965</v>
      </c>
      <c r="S19" s="3"/>
      <c r="T19" s="7" t="s">
        <v>118</v>
      </c>
      <c r="U19" s="7" t="s">
        <v>119</v>
      </c>
      <c r="V19" s="7">
        <v>170407</v>
      </c>
      <c r="W19" s="4" t="str">
        <f t="shared" si="6"/>
        <v>2.2.4</v>
      </c>
      <c r="X19" s="5">
        <f t="shared" si="7"/>
        <v>170407</v>
      </c>
      <c r="Y19" s="3"/>
      <c r="Z19" s="7" t="s">
        <v>120</v>
      </c>
      <c r="AA19" s="7" t="s">
        <v>121</v>
      </c>
      <c r="AB19" s="7">
        <v>117000</v>
      </c>
      <c r="AC19" s="4" t="str">
        <f t="shared" si="8"/>
        <v>2.2.5</v>
      </c>
      <c r="AD19" s="5">
        <f t="shared" si="9"/>
        <v>117000</v>
      </c>
      <c r="AE19" s="3"/>
      <c r="AF19" s="3"/>
      <c r="AG19" s="3"/>
      <c r="AH19" s="3"/>
      <c r="AI19" s="4" t="str">
        <f t="shared" si="10"/>
        <v/>
      </c>
      <c r="AJ19" s="5">
        <f t="shared" si="11"/>
        <v>0</v>
      </c>
      <c r="AK19" s="3"/>
      <c r="AL19" s="3"/>
      <c r="AM19" s="3"/>
      <c r="AN19" s="3"/>
      <c r="AO19" s="4" t="str">
        <f t="shared" si="12"/>
        <v/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122</v>
      </c>
      <c r="C20" s="7" t="s">
        <v>123</v>
      </c>
      <c r="D20" s="7">
        <v>11000</v>
      </c>
      <c r="E20" s="4" t="str">
        <f t="shared" si="0"/>
        <v>2.2.5</v>
      </c>
      <c r="F20" s="5">
        <f t="shared" si="1"/>
        <v>11000</v>
      </c>
      <c r="G20" s="3"/>
      <c r="H20" s="7" t="s">
        <v>124</v>
      </c>
      <c r="I20" s="7" t="s">
        <v>125</v>
      </c>
      <c r="J20" s="7">
        <v>0</v>
      </c>
      <c r="K20" s="4" t="str">
        <f t="shared" si="2"/>
        <v>2.2.6</v>
      </c>
      <c r="L20" s="5">
        <f t="shared" si="3"/>
        <v>0</v>
      </c>
      <c r="M20" s="3"/>
      <c r="N20" s="7" t="s">
        <v>116</v>
      </c>
      <c r="O20" s="7" t="s">
        <v>117</v>
      </c>
      <c r="P20" s="7">
        <v>84200</v>
      </c>
      <c r="Q20" s="4" t="str">
        <f t="shared" si="4"/>
        <v>2.2.3</v>
      </c>
      <c r="R20" s="5">
        <f t="shared" si="5"/>
        <v>84200</v>
      </c>
      <c r="S20" s="3"/>
      <c r="T20" s="7" t="s">
        <v>120</v>
      </c>
      <c r="U20" s="7" t="s">
        <v>121</v>
      </c>
      <c r="V20" s="7">
        <v>30000</v>
      </c>
      <c r="W20" s="4" t="str">
        <f t="shared" si="6"/>
        <v>2.2.5</v>
      </c>
      <c r="X20" s="5">
        <f t="shared" si="7"/>
        <v>30000</v>
      </c>
      <c r="Y20" s="3"/>
      <c r="Z20" s="7" t="s">
        <v>212</v>
      </c>
      <c r="AA20" s="7" t="s">
        <v>213</v>
      </c>
      <c r="AB20" s="7">
        <v>270000</v>
      </c>
      <c r="AC20" s="4" t="str">
        <f t="shared" si="8"/>
        <v>2.2.5</v>
      </c>
      <c r="AD20" s="5">
        <f t="shared" si="9"/>
        <v>270000</v>
      </c>
      <c r="AE20" s="3"/>
      <c r="AF20" s="3"/>
      <c r="AG20" s="3"/>
      <c r="AH20" s="3"/>
      <c r="AI20" s="4" t="str">
        <f t="shared" si="10"/>
        <v/>
      </c>
      <c r="AJ20" s="5">
        <f t="shared" si="11"/>
        <v>0</v>
      </c>
      <c r="AK20" s="3"/>
      <c r="AL20" s="3"/>
      <c r="AM20" s="3"/>
      <c r="AN20" s="3"/>
      <c r="AO20" s="4" t="str">
        <f t="shared" si="12"/>
        <v/>
      </c>
      <c r="AP20" s="5">
        <f t="shared" si="13"/>
        <v>0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124</v>
      </c>
      <c r="C21" s="7" t="s">
        <v>125</v>
      </c>
      <c r="D21" s="7">
        <v>0</v>
      </c>
      <c r="E21" s="4" t="str">
        <f t="shared" si="0"/>
        <v>2.2.6</v>
      </c>
      <c r="F21" s="5">
        <f t="shared" si="1"/>
        <v>0</v>
      </c>
      <c r="G21" s="3"/>
      <c r="H21" s="7" t="s">
        <v>128</v>
      </c>
      <c r="I21" s="7" t="s">
        <v>129</v>
      </c>
      <c r="J21" s="7">
        <v>528732.56999999995</v>
      </c>
      <c r="K21" s="4" t="str">
        <f t="shared" si="2"/>
        <v>2.2.7</v>
      </c>
      <c r="L21" s="5">
        <f t="shared" si="3"/>
        <v>528732.56999999995</v>
      </c>
      <c r="M21" s="3"/>
      <c r="N21" s="7" t="s">
        <v>118</v>
      </c>
      <c r="O21" s="7" t="s">
        <v>119</v>
      </c>
      <c r="P21" s="7">
        <v>255909</v>
      </c>
      <c r="Q21" s="4" t="str">
        <f t="shared" si="4"/>
        <v>2.2.4</v>
      </c>
      <c r="R21" s="5">
        <f t="shared" si="5"/>
        <v>255909</v>
      </c>
      <c r="S21" s="3"/>
      <c r="T21" s="7" t="s">
        <v>122</v>
      </c>
      <c r="U21" s="7" t="s">
        <v>123</v>
      </c>
      <c r="V21" s="7">
        <v>10000</v>
      </c>
      <c r="W21" s="4" t="str">
        <f t="shared" si="6"/>
        <v>2.2.5</v>
      </c>
      <c r="X21" s="5">
        <f t="shared" si="7"/>
        <v>10000</v>
      </c>
      <c r="Y21" s="3"/>
      <c r="Z21" s="7" t="s">
        <v>186</v>
      </c>
      <c r="AA21" s="7" t="s">
        <v>187</v>
      </c>
      <c r="AB21" s="7">
        <v>3600</v>
      </c>
      <c r="AC21" s="4" t="str">
        <f t="shared" si="8"/>
        <v>2.2.5</v>
      </c>
      <c r="AD21" s="5">
        <f t="shared" si="9"/>
        <v>3600</v>
      </c>
      <c r="AE21" s="3"/>
      <c r="AF21" s="3"/>
      <c r="AG21" s="3"/>
      <c r="AH21" s="3"/>
      <c r="AI21" s="4" t="str">
        <f t="shared" si="10"/>
        <v/>
      </c>
      <c r="AJ21" s="5">
        <f t="shared" si="11"/>
        <v>0</v>
      </c>
      <c r="AK21" s="3"/>
      <c r="AL21" s="3"/>
      <c r="AM21" s="3"/>
      <c r="AN21" s="3"/>
      <c r="AO21" s="4" t="str">
        <f t="shared" si="12"/>
        <v/>
      </c>
      <c r="AP21" s="5">
        <f t="shared" si="13"/>
        <v>0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126</v>
      </c>
      <c r="C22" s="7" t="s">
        <v>127</v>
      </c>
      <c r="D22" s="7">
        <v>130000</v>
      </c>
      <c r="E22" s="4" t="str">
        <f t="shared" si="0"/>
        <v>2.2.7</v>
      </c>
      <c r="F22" s="5">
        <f t="shared" si="1"/>
        <v>130000</v>
      </c>
      <c r="G22" s="3"/>
      <c r="H22" s="7" t="s">
        <v>130</v>
      </c>
      <c r="I22" s="7" t="s">
        <v>131</v>
      </c>
      <c r="J22" s="7">
        <v>1612790.69</v>
      </c>
      <c r="K22" s="4" t="str">
        <f t="shared" si="2"/>
        <v>2.2.7</v>
      </c>
      <c r="L22" s="5">
        <f t="shared" si="3"/>
        <v>1612790.69</v>
      </c>
      <c r="M22" s="3"/>
      <c r="N22" s="7" t="s">
        <v>120</v>
      </c>
      <c r="O22" s="7" t="s">
        <v>121</v>
      </c>
      <c r="P22" s="7">
        <v>145176</v>
      </c>
      <c r="Q22" s="4" t="str">
        <f t="shared" si="4"/>
        <v>2.2.5</v>
      </c>
      <c r="R22" s="5">
        <f t="shared" si="5"/>
        <v>145176</v>
      </c>
      <c r="S22" s="3"/>
      <c r="T22" s="7" t="s">
        <v>124</v>
      </c>
      <c r="U22" s="7" t="s">
        <v>125</v>
      </c>
      <c r="V22" s="7">
        <v>0</v>
      </c>
      <c r="W22" s="4" t="str">
        <f t="shared" si="6"/>
        <v>2.2.6</v>
      </c>
      <c r="X22" s="5">
        <f t="shared" si="7"/>
        <v>0</v>
      </c>
      <c r="Y22" s="3"/>
      <c r="Z22" s="7" t="s">
        <v>124</v>
      </c>
      <c r="AA22" s="7" t="s">
        <v>125</v>
      </c>
      <c r="AB22" s="7">
        <v>0</v>
      </c>
      <c r="AC22" s="4" t="str">
        <f t="shared" si="8"/>
        <v>2.2.6</v>
      </c>
      <c r="AD22" s="5">
        <f t="shared" si="9"/>
        <v>0</v>
      </c>
      <c r="AE22" s="3"/>
      <c r="AF22" s="3"/>
      <c r="AG22" s="3"/>
      <c r="AH22" s="3"/>
      <c r="AI22" s="4" t="str">
        <f t="shared" si="10"/>
        <v/>
      </c>
      <c r="AJ22" s="5">
        <f t="shared" si="11"/>
        <v>0</v>
      </c>
      <c r="AK22" s="3"/>
      <c r="AL22" s="3"/>
      <c r="AM22" s="3"/>
      <c r="AN22" s="3"/>
      <c r="AO22" s="4" t="str">
        <f t="shared" si="12"/>
        <v/>
      </c>
      <c r="AP22" s="5">
        <f t="shared" si="13"/>
        <v>0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128</v>
      </c>
      <c r="C23" s="7" t="s">
        <v>129</v>
      </c>
      <c r="D23" s="7">
        <v>535546.89</v>
      </c>
      <c r="E23" s="4" t="str">
        <f t="shared" si="0"/>
        <v>2.2.7</v>
      </c>
      <c r="F23" s="5">
        <f t="shared" si="1"/>
        <v>535546.89</v>
      </c>
      <c r="G23" s="3"/>
      <c r="H23" s="7" t="s">
        <v>188</v>
      </c>
      <c r="I23" s="7" t="s">
        <v>189</v>
      </c>
      <c r="J23" s="7">
        <v>255399.47</v>
      </c>
      <c r="K23" s="4" t="str">
        <f t="shared" si="2"/>
        <v>2.2.7</v>
      </c>
      <c r="L23" s="5">
        <f t="shared" si="3"/>
        <v>255399.47</v>
      </c>
      <c r="M23" s="3"/>
      <c r="N23" s="7" t="s">
        <v>210</v>
      </c>
      <c r="O23" s="7" t="s">
        <v>211</v>
      </c>
      <c r="P23" s="7">
        <v>2000</v>
      </c>
      <c r="Q23" s="4" t="str">
        <f t="shared" si="4"/>
        <v>2.2.5</v>
      </c>
      <c r="R23" s="5">
        <f t="shared" si="5"/>
        <v>2000</v>
      </c>
      <c r="S23" s="3"/>
      <c r="T23" s="7" t="s">
        <v>126</v>
      </c>
      <c r="U23" s="7" t="s">
        <v>127</v>
      </c>
      <c r="V23" s="7">
        <v>1505</v>
      </c>
      <c r="W23" s="4" t="str">
        <f t="shared" si="6"/>
        <v>2.2.7</v>
      </c>
      <c r="X23" s="5">
        <f t="shared" si="7"/>
        <v>1505</v>
      </c>
      <c r="Y23" s="3"/>
      <c r="Z23" s="7" t="s">
        <v>128</v>
      </c>
      <c r="AA23" s="7" t="s">
        <v>129</v>
      </c>
      <c r="AB23" s="7">
        <v>148007.0399999998</v>
      </c>
      <c r="AC23" s="4" t="str">
        <f t="shared" si="8"/>
        <v>2.2.7</v>
      </c>
      <c r="AD23" s="5">
        <f t="shared" si="9"/>
        <v>148007.0399999998</v>
      </c>
      <c r="AE23" s="3"/>
      <c r="AF23" s="3"/>
      <c r="AG23" s="3"/>
      <c r="AH23" s="3"/>
      <c r="AI23" s="4" t="str">
        <f t="shared" si="10"/>
        <v/>
      </c>
      <c r="AJ23" s="5">
        <f t="shared" si="11"/>
        <v>0</v>
      </c>
      <c r="AK23" s="3"/>
      <c r="AL23" s="3"/>
      <c r="AM23" s="3"/>
      <c r="AN23" s="3"/>
      <c r="AO23" s="4" t="str">
        <f t="shared" si="12"/>
        <v/>
      </c>
      <c r="AP23" s="5">
        <f t="shared" si="13"/>
        <v>0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130</v>
      </c>
      <c r="C24" s="7" t="s">
        <v>131</v>
      </c>
      <c r="D24" s="7">
        <v>3592981.88</v>
      </c>
      <c r="E24" s="4" t="str">
        <f t="shared" si="0"/>
        <v>2.2.7</v>
      </c>
      <c r="F24" s="5">
        <f t="shared" si="1"/>
        <v>3592981.88</v>
      </c>
      <c r="G24" s="3"/>
      <c r="H24" s="7" t="s">
        <v>134</v>
      </c>
      <c r="I24" s="7" t="s">
        <v>135</v>
      </c>
      <c r="J24" s="7">
        <v>375</v>
      </c>
      <c r="K24" s="4" t="str">
        <f t="shared" si="2"/>
        <v>2.2.7</v>
      </c>
      <c r="L24" s="5">
        <f t="shared" si="3"/>
        <v>375</v>
      </c>
      <c r="M24" s="3"/>
      <c r="N24" s="7" t="s">
        <v>212</v>
      </c>
      <c r="O24" s="7" t="s">
        <v>213</v>
      </c>
      <c r="P24" s="7">
        <v>15935.5</v>
      </c>
      <c r="Q24" s="4" t="str">
        <f t="shared" si="4"/>
        <v>2.2.5</v>
      </c>
      <c r="R24" s="5">
        <f t="shared" si="5"/>
        <v>15935.5</v>
      </c>
      <c r="S24" s="3"/>
      <c r="T24" s="7" t="s">
        <v>128</v>
      </c>
      <c r="U24" s="7" t="s">
        <v>129</v>
      </c>
      <c r="V24" s="7">
        <v>104503</v>
      </c>
      <c r="W24" s="4" t="str">
        <f t="shared" si="6"/>
        <v>2.2.7</v>
      </c>
      <c r="X24" s="5">
        <f t="shared" si="7"/>
        <v>104503</v>
      </c>
      <c r="Y24" s="3"/>
      <c r="Z24" s="7" t="s">
        <v>136</v>
      </c>
      <c r="AA24" s="7" t="s">
        <v>137</v>
      </c>
      <c r="AB24" s="7">
        <v>34703.4</v>
      </c>
      <c r="AC24" s="4" t="str">
        <f t="shared" si="8"/>
        <v>2.2.7</v>
      </c>
      <c r="AD24" s="5">
        <f t="shared" si="9"/>
        <v>34703.4</v>
      </c>
      <c r="AE24" s="3"/>
      <c r="AF24" s="3"/>
      <c r="AG24" s="3"/>
      <c r="AH24" s="3"/>
      <c r="AI24" s="4" t="str">
        <f t="shared" si="10"/>
        <v/>
      </c>
      <c r="AJ24" s="5">
        <f t="shared" si="11"/>
        <v>0</v>
      </c>
      <c r="AK24" s="3"/>
      <c r="AL24" s="3"/>
      <c r="AM24" s="3"/>
      <c r="AN24" s="3"/>
      <c r="AO24" s="4" t="str">
        <f t="shared" si="12"/>
        <v/>
      </c>
      <c r="AP24" s="5">
        <f t="shared" si="13"/>
        <v>0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132</v>
      </c>
      <c r="C25" s="7" t="s">
        <v>133</v>
      </c>
      <c r="D25" s="7">
        <v>4075.01</v>
      </c>
      <c r="E25" s="4" t="str">
        <f t="shared" si="0"/>
        <v>2.2.7</v>
      </c>
      <c r="F25" s="5">
        <f t="shared" si="1"/>
        <v>4075.01</v>
      </c>
      <c r="G25" s="3"/>
      <c r="H25" s="7" t="s">
        <v>136</v>
      </c>
      <c r="I25" s="7" t="s">
        <v>137</v>
      </c>
      <c r="J25" s="7">
        <v>93572.5</v>
      </c>
      <c r="K25" s="4" t="str">
        <f t="shared" si="2"/>
        <v>2.2.7</v>
      </c>
      <c r="L25" s="5">
        <f t="shared" si="3"/>
        <v>93572.5</v>
      </c>
      <c r="M25" s="3"/>
      <c r="N25" s="7" t="s">
        <v>186</v>
      </c>
      <c r="O25" s="7" t="s">
        <v>187</v>
      </c>
      <c r="P25" s="7">
        <v>768425</v>
      </c>
      <c r="Q25" s="4" t="str">
        <f t="shared" si="4"/>
        <v>2.2.5</v>
      </c>
      <c r="R25" s="5">
        <f t="shared" si="5"/>
        <v>768425</v>
      </c>
      <c r="S25" s="3"/>
      <c r="T25" s="7" t="s">
        <v>132</v>
      </c>
      <c r="U25" s="7" t="s">
        <v>133</v>
      </c>
      <c r="V25" s="7">
        <v>600</v>
      </c>
      <c r="W25" s="4" t="str">
        <f t="shared" si="6"/>
        <v>2.2.7</v>
      </c>
      <c r="X25" s="5">
        <f t="shared" si="7"/>
        <v>600</v>
      </c>
      <c r="Y25" s="3"/>
      <c r="Z25" s="7" t="s">
        <v>140</v>
      </c>
      <c r="AA25" s="7" t="s">
        <v>141</v>
      </c>
      <c r="AB25" s="7">
        <v>49315.46</v>
      </c>
      <c r="AC25" s="4" t="str">
        <f t="shared" si="8"/>
        <v>2.2.8</v>
      </c>
      <c r="AD25" s="5">
        <f t="shared" si="9"/>
        <v>49315.46</v>
      </c>
      <c r="AE25" s="3"/>
      <c r="AF25" s="3"/>
      <c r="AG25" s="3"/>
      <c r="AH25" s="3"/>
      <c r="AI25" s="4" t="str">
        <f t="shared" si="10"/>
        <v/>
      </c>
      <c r="AJ25" s="5">
        <f t="shared" si="11"/>
        <v>0</v>
      </c>
      <c r="AK25" s="3"/>
      <c r="AL25" s="3"/>
      <c r="AM25" s="3"/>
      <c r="AN25" s="3"/>
      <c r="AO25" s="4" t="str">
        <f t="shared" si="12"/>
        <v/>
      </c>
      <c r="AP25" s="5">
        <f t="shared" si="13"/>
        <v>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134</v>
      </c>
      <c r="C26" s="7" t="s">
        <v>135</v>
      </c>
      <c r="D26" s="7">
        <v>4685</v>
      </c>
      <c r="E26" s="4" t="str">
        <f t="shared" si="0"/>
        <v>2.2.7</v>
      </c>
      <c r="F26" s="5">
        <f t="shared" si="1"/>
        <v>4685</v>
      </c>
      <c r="G26" s="3"/>
      <c r="H26" s="7" t="s">
        <v>138</v>
      </c>
      <c r="I26" s="7" t="s">
        <v>139</v>
      </c>
      <c r="J26" s="7">
        <v>800000</v>
      </c>
      <c r="K26" s="4" t="str">
        <f t="shared" si="2"/>
        <v>2.2.8</v>
      </c>
      <c r="L26" s="5">
        <f t="shared" si="3"/>
        <v>800000</v>
      </c>
      <c r="M26" s="3"/>
      <c r="N26" s="7" t="s">
        <v>122</v>
      </c>
      <c r="O26" s="7" t="s">
        <v>123</v>
      </c>
      <c r="P26" s="7">
        <v>4000</v>
      </c>
      <c r="Q26" s="4" t="str">
        <f t="shared" si="4"/>
        <v>2.2.5</v>
      </c>
      <c r="R26" s="5">
        <f t="shared" si="5"/>
        <v>4000</v>
      </c>
      <c r="S26" s="3"/>
      <c r="T26" s="7" t="s">
        <v>136</v>
      </c>
      <c r="U26" s="7" t="s">
        <v>137</v>
      </c>
      <c r="V26" s="7">
        <v>5918.07</v>
      </c>
      <c r="W26" s="4" t="str">
        <f t="shared" si="6"/>
        <v>2.2.7</v>
      </c>
      <c r="X26" s="5">
        <f t="shared" si="7"/>
        <v>5918.07</v>
      </c>
      <c r="Y26" s="3"/>
      <c r="Z26" s="7" t="s">
        <v>144</v>
      </c>
      <c r="AA26" s="7" t="s">
        <v>145</v>
      </c>
      <c r="AB26" s="7">
        <v>1318.89</v>
      </c>
      <c r="AC26" s="4" t="str">
        <f t="shared" si="8"/>
        <v>2.2.8</v>
      </c>
      <c r="AD26" s="5">
        <f t="shared" si="9"/>
        <v>1318.89</v>
      </c>
      <c r="AE26" s="3"/>
      <c r="AF26" s="3"/>
      <c r="AG26" s="3"/>
      <c r="AH26" s="3"/>
      <c r="AI26" s="4" t="str">
        <f t="shared" si="10"/>
        <v/>
      </c>
      <c r="AJ26" s="5">
        <f t="shared" si="11"/>
        <v>0</v>
      </c>
      <c r="AK26" s="3"/>
      <c r="AL26" s="3"/>
      <c r="AM26" s="3"/>
      <c r="AN26" s="3"/>
      <c r="AO26" s="4" t="str">
        <f t="shared" si="12"/>
        <v/>
      </c>
      <c r="AP26" s="5">
        <f t="shared" si="13"/>
        <v>0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136</v>
      </c>
      <c r="C27" s="7" t="s">
        <v>137</v>
      </c>
      <c r="D27" s="7">
        <v>129955</v>
      </c>
      <c r="E27" s="4" t="str">
        <f t="shared" si="0"/>
        <v>2.2.7</v>
      </c>
      <c r="F27" s="5">
        <f t="shared" si="1"/>
        <v>129955</v>
      </c>
      <c r="G27" s="3"/>
      <c r="H27" s="7" t="s">
        <v>140</v>
      </c>
      <c r="I27" s="7" t="s">
        <v>141</v>
      </c>
      <c r="J27" s="7">
        <v>119314.67</v>
      </c>
      <c r="K27" s="4" t="str">
        <f t="shared" si="2"/>
        <v>2.2.8</v>
      </c>
      <c r="L27" s="5">
        <f t="shared" si="3"/>
        <v>119314.67</v>
      </c>
      <c r="M27" s="3"/>
      <c r="N27" s="7" t="s">
        <v>124</v>
      </c>
      <c r="O27" s="7" t="s">
        <v>125</v>
      </c>
      <c r="P27" s="7">
        <v>0</v>
      </c>
      <c r="Q27" s="4" t="str">
        <f t="shared" si="4"/>
        <v>2.2.6</v>
      </c>
      <c r="R27" s="5">
        <f t="shared" si="5"/>
        <v>0</v>
      </c>
      <c r="S27" s="3"/>
      <c r="T27" s="7" t="s">
        <v>138</v>
      </c>
      <c r="U27" s="7" t="s">
        <v>139</v>
      </c>
      <c r="V27" s="7">
        <v>3000</v>
      </c>
      <c r="W27" s="4" t="str">
        <f t="shared" si="6"/>
        <v>2.2.8</v>
      </c>
      <c r="X27" s="5">
        <f t="shared" si="7"/>
        <v>3000</v>
      </c>
      <c r="Y27" s="3"/>
      <c r="Z27" s="7" t="s">
        <v>148</v>
      </c>
      <c r="AA27" s="7" t="s">
        <v>149</v>
      </c>
      <c r="AB27" s="7">
        <v>0</v>
      </c>
      <c r="AC27" s="4" t="str">
        <f t="shared" si="8"/>
        <v>2.2.8</v>
      </c>
      <c r="AD27" s="5">
        <f t="shared" si="9"/>
        <v>0</v>
      </c>
      <c r="AE27" s="3"/>
      <c r="AF27" s="3"/>
      <c r="AG27" s="3"/>
      <c r="AH27" s="3"/>
      <c r="AI27" s="4" t="str">
        <f t="shared" si="10"/>
        <v/>
      </c>
      <c r="AJ27" s="5">
        <f t="shared" si="11"/>
        <v>0</v>
      </c>
      <c r="AK27" s="3"/>
      <c r="AL27" s="3"/>
      <c r="AM27" s="3"/>
      <c r="AN27" s="3"/>
      <c r="AO27" s="4" t="str">
        <f t="shared" si="12"/>
        <v/>
      </c>
      <c r="AP27" s="5">
        <f t="shared" si="13"/>
        <v>0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138</v>
      </c>
      <c r="C28" s="7" t="s">
        <v>139</v>
      </c>
      <c r="D28" s="7">
        <v>900000</v>
      </c>
      <c r="E28" s="4" t="str">
        <f t="shared" si="0"/>
        <v>2.2.8</v>
      </c>
      <c r="F28" s="5">
        <f t="shared" si="1"/>
        <v>900000</v>
      </c>
      <c r="G28" s="3"/>
      <c r="H28" s="7" t="s">
        <v>144</v>
      </c>
      <c r="I28" s="7" t="s">
        <v>145</v>
      </c>
      <c r="J28" s="7">
        <v>161839.32999999999</v>
      </c>
      <c r="K28" s="4" t="str">
        <f t="shared" si="2"/>
        <v>2.2.8</v>
      </c>
      <c r="L28" s="5">
        <f t="shared" si="3"/>
        <v>161839.32999999999</v>
      </c>
      <c r="M28" s="3"/>
      <c r="N28" s="7" t="s">
        <v>126</v>
      </c>
      <c r="O28" s="7" t="s">
        <v>127</v>
      </c>
      <c r="P28" s="7">
        <v>68342.33</v>
      </c>
      <c r="Q28" s="4" t="str">
        <f t="shared" si="4"/>
        <v>2.2.7</v>
      </c>
      <c r="R28" s="5">
        <f t="shared" si="5"/>
        <v>68342.33</v>
      </c>
      <c r="S28" s="3"/>
      <c r="T28" s="7" t="s">
        <v>140</v>
      </c>
      <c r="U28" s="7" t="s">
        <v>141</v>
      </c>
      <c r="V28" s="7">
        <v>115603.12</v>
      </c>
      <c r="W28" s="4" t="str">
        <f t="shared" si="6"/>
        <v>2.2.8</v>
      </c>
      <c r="X28" s="5">
        <f t="shared" si="7"/>
        <v>115603.12</v>
      </c>
      <c r="Y28" s="3"/>
      <c r="Z28" s="7" t="s">
        <v>150</v>
      </c>
      <c r="AA28" s="7" t="s">
        <v>151</v>
      </c>
      <c r="AB28" s="7">
        <v>9000</v>
      </c>
      <c r="AC28" s="4" t="str">
        <f t="shared" si="8"/>
        <v>2.2.8</v>
      </c>
      <c r="AD28" s="5">
        <f t="shared" si="9"/>
        <v>9000</v>
      </c>
      <c r="AE28" s="3"/>
      <c r="AF28" s="3"/>
      <c r="AG28" s="3"/>
      <c r="AH28" s="3"/>
      <c r="AI28" s="4" t="str">
        <f t="shared" si="10"/>
        <v/>
      </c>
      <c r="AJ28" s="5">
        <f t="shared" si="11"/>
        <v>0</v>
      </c>
      <c r="AK28" s="3"/>
      <c r="AL28" s="3"/>
      <c r="AM28" s="3"/>
      <c r="AN28" s="3"/>
      <c r="AO28" s="4" t="str">
        <f t="shared" si="12"/>
        <v/>
      </c>
      <c r="AP28" s="5">
        <f t="shared" si="13"/>
        <v>0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140</v>
      </c>
      <c r="C29" s="7" t="s">
        <v>141</v>
      </c>
      <c r="D29" s="7">
        <v>104412.99</v>
      </c>
      <c r="E29" s="4" t="str">
        <f t="shared" si="0"/>
        <v>2.2.8</v>
      </c>
      <c r="F29" s="5">
        <f t="shared" si="1"/>
        <v>104412.99</v>
      </c>
      <c r="G29" s="3"/>
      <c r="H29" s="7" t="s">
        <v>150</v>
      </c>
      <c r="I29" s="7" t="s">
        <v>151</v>
      </c>
      <c r="J29" s="7">
        <v>9000</v>
      </c>
      <c r="K29" s="4" t="str">
        <f t="shared" si="2"/>
        <v>2.2.8</v>
      </c>
      <c r="L29" s="5">
        <f t="shared" si="3"/>
        <v>9000</v>
      </c>
      <c r="M29" s="3"/>
      <c r="N29" s="7" t="s">
        <v>128</v>
      </c>
      <c r="O29" s="7" t="s">
        <v>129</v>
      </c>
      <c r="P29" s="7">
        <v>740501.97</v>
      </c>
      <c r="Q29" s="4" t="str">
        <f t="shared" si="4"/>
        <v>2.2.7</v>
      </c>
      <c r="R29" s="5">
        <f t="shared" si="5"/>
        <v>740501.97</v>
      </c>
      <c r="S29" s="3"/>
      <c r="T29" s="7" t="s">
        <v>142</v>
      </c>
      <c r="U29" s="7" t="s">
        <v>143</v>
      </c>
      <c r="V29" s="7">
        <v>2790</v>
      </c>
      <c r="W29" s="4" t="str">
        <f t="shared" si="6"/>
        <v>2.2.8</v>
      </c>
      <c r="X29" s="5">
        <f t="shared" si="7"/>
        <v>2790</v>
      </c>
      <c r="Y29" s="3"/>
      <c r="Z29" s="7" t="s">
        <v>152</v>
      </c>
      <c r="AA29" s="7" t="s">
        <v>153</v>
      </c>
      <c r="AB29" s="7">
        <v>480763.59</v>
      </c>
      <c r="AC29" s="4" t="str">
        <f t="shared" si="8"/>
        <v>2.2.8</v>
      </c>
      <c r="AD29" s="5">
        <f t="shared" si="9"/>
        <v>480763.59</v>
      </c>
      <c r="AE29" s="3"/>
      <c r="AF29" s="3"/>
      <c r="AG29" s="3"/>
      <c r="AH29" s="3"/>
      <c r="AI29" s="4" t="str">
        <f t="shared" si="10"/>
        <v/>
      </c>
      <c r="AJ29" s="5">
        <f t="shared" si="11"/>
        <v>0</v>
      </c>
      <c r="AK29" s="3"/>
      <c r="AL29" s="3"/>
      <c r="AM29" s="3"/>
      <c r="AN29" s="3"/>
      <c r="AO29" s="4" t="str">
        <f t="shared" si="12"/>
        <v/>
      </c>
      <c r="AP29" s="5">
        <f t="shared" si="13"/>
        <v>0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142</v>
      </c>
      <c r="C30" s="7" t="s">
        <v>143</v>
      </c>
      <c r="D30" s="7">
        <v>2280</v>
      </c>
      <c r="E30" s="4" t="str">
        <f t="shared" si="0"/>
        <v>2.2.8</v>
      </c>
      <c r="F30" s="5">
        <f t="shared" si="1"/>
        <v>2280</v>
      </c>
      <c r="G30" s="3"/>
      <c r="H30" s="7" t="s">
        <v>152</v>
      </c>
      <c r="I30" s="7" t="s">
        <v>153</v>
      </c>
      <c r="J30" s="7">
        <v>882709.54</v>
      </c>
      <c r="K30" s="4" t="str">
        <f t="shared" si="2"/>
        <v>2.2.8</v>
      </c>
      <c r="L30" s="5">
        <f t="shared" si="3"/>
        <v>882709.54</v>
      </c>
      <c r="M30" s="3"/>
      <c r="N30" s="7" t="s">
        <v>130</v>
      </c>
      <c r="O30" s="7" t="s">
        <v>131</v>
      </c>
      <c r="P30" s="7">
        <v>1480</v>
      </c>
      <c r="Q30" s="4" t="str">
        <f t="shared" si="4"/>
        <v>2.2.7</v>
      </c>
      <c r="R30" s="5">
        <f t="shared" si="5"/>
        <v>1480</v>
      </c>
      <c r="S30" s="3"/>
      <c r="T30" s="7" t="s">
        <v>144</v>
      </c>
      <c r="U30" s="7" t="s">
        <v>145</v>
      </c>
      <c r="V30" s="7">
        <v>2555.62</v>
      </c>
      <c r="W30" s="4" t="str">
        <f t="shared" si="6"/>
        <v>2.2.8</v>
      </c>
      <c r="X30" s="5">
        <f t="shared" si="7"/>
        <v>2555.62</v>
      </c>
      <c r="Y30" s="3"/>
      <c r="Z30" s="7" t="s">
        <v>156</v>
      </c>
      <c r="AA30" s="7" t="s">
        <v>157</v>
      </c>
      <c r="AB30" s="7">
        <v>46605.65</v>
      </c>
      <c r="AC30" s="4" t="str">
        <f t="shared" si="8"/>
        <v>2.3.1</v>
      </c>
      <c r="AD30" s="5">
        <f t="shared" si="9"/>
        <v>46605.65</v>
      </c>
      <c r="AE30" s="3"/>
      <c r="AF30" s="3"/>
      <c r="AG30" s="3"/>
      <c r="AH30" s="3"/>
      <c r="AI30" s="4" t="str">
        <f t="shared" si="10"/>
        <v/>
      </c>
      <c r="AJ30" s="5">
        <f t="shared" si="11"/>
        <v>0</v>
      </c>
      <c r="AK30" s="3"/>
      <c r="AL30" s="3"/>
      <c r="AM30" s="3"/>
      <c r="AN30" s="3"/>
      <c r="AO30" s="4" t="str">
        <f t="shared" si="12"/>
        <v/>
      </c>
      <c r="AP30" s="5">
        <f t="shared" si="13"/>
        <v>0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144</v>
      </c>
      <c r="C31" s="7" t="s">
        <v>145</v>
      </c>
      <c r="D31" s="7">
        <v>4190.5</v>
      </c>
      <c r="E31" s="4" t="str">
        <f t="shared" si="0"/>
        <v>2.2.8</v>
      </c>
      <c r="F31" s="5">
        <f t="shared" si="1"/>
        <v>4190.5</v>
      </c>
      <c r="G31" s="3"/>
      <c r="H31" s="7" t="s">
        <v>154</v>
      </c>
      <c r="I31" s="7" t="s">
        <v>155</v>
      </c>
      <c r="J31" s="7">
        <v>8400</v>
      </c>
      <c r="K31" s="4" t="str">
        <f t="shared" si="2"/>
        <v>2.2.9</v>
      </c>
      <c r="L31" s="5">
        <f t="shared" si="3"/>
        <v>8400</v>
      </c>
      <c r="M31" s="3"/>
      <c r="N31" s="7" t="s">
        <v>132</v>
      </c>
      <c r="O31" s="7" t="s">
        <v>133</v>
      </c>
      <c r="P31" s="7">
        <v>8225</v>
      </c>
      <c r="Q31" s="4" t="str">
        <f t="shared" si="4"/>
        <v>2.2.7</v>
      </c>
      <c r="R31" s="5">
        <f t="shared" si="5"/>
        <v>8225</v>
      </c>
      <c r="S31" s="3"/>
      <c r="T31" s="7" t="s">
        <v>146</v>
      </c>
      <c r="U31" s="7" t="s">
        <v>147</v>
      </c>
      <c r="V31" s="7">
        <v>4809.5600000000004</v>
      </c>
      <c r="W31" s="4" t="str">
        <f t="shared" si="6"/>
        <v>2.2.8</v>
      </c>
      <c r="X31" s="5">
        <f t="shared" si="7"/>
        <v>4809.5600000000004</v>
      </c>
      <c r="Y31" s="3"/>
      <c r="Z31" s="7" t="s">
        <v>162</v>
      </c>
      <c r="AA31" s="7" t="s">
        <v>163</v>
      </c>
      <c r="AB31" s="7">
        <v>345505</v>
      </c>
      <c r="AC31" s="4" t="str">
        <f t="shared" si="8"/>
        <v>2.3.7</v>
      </c>
      <c r="AD31" s="5">
        <f t="shared" si="9"/>
        <v>345505</v>
      </c>
      <c r="AE31" s="3"/>
      <c r="AF31" s="3"/>
      <c r="AG31" s="3"/>
      <c r="AH31" s="3"/>
      <c r="AI31" s="4" t="str">
        <f t="shared" si="10"/>
        <v/>
      </c>
      <c r="AJ31" s="5">
        <f t="shared" si="11"/>
        <v>0</v>
      </c>
      <c r="AK31" s="3"/>
      <c r="AL31" s="3"/>
      <c r="AM31" s="3"/>
      <c r="AN31" s="3"/>
      <c r="AO31" s="4" t="str">
        <f t="shared" si="12"/>
        <v/>
      </c>
      <c r="AP31" s="5">
        <f t="shared" si="13"/>
        <v>0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146</v>
      </c>
      <c r="C32" s="7" t="s">
        <v>147</v>
      </c>
      <c r="D32" s="7">
        <v>5900</v>
      </c>
      <c r="E32" s="4" t="str">
        <f t="shared" si="0"/>
        <v>2.2.8</v>
      </c>
      <c r="F32" s="5">
        <f t="shared" si="1"/>
        <v>5900</v>
      </c>
      <c r="G32" s="3"/>
      <c r="H32" s="7" t="s">
        <v>156</v>
      </c>
      <c r="I32" s="7" t="s">
        <v>157</v>
      </c>
      <c r="J32" s="7">
        <v>75511.67</v>
      </c>
      <c r="K32" s="4" t="str">
        <f t="shared" si="2"/>
        <v>2.3.1</v>
      </c>
      <c r="L32" s="5">
        <f t="shared" si="3"/>
        <v>75511.67</v>
      </c>
      <c r="M32" s="3"/>
      <c r="N32" s="7" t="s">
        <v>136</v>
      </c>
      <c r="O32" s="7" t="s">
        <v>137</v>
      </c>
      <c r="P32" s="7">
        <v>25377.119999999999</v>
      </c>
      <c r="Q32" s="4" t="str">
        <f t="shared" si="4"/>
        <v>2.2.7</v>
      </c>
      <c r="R32" s="5">
        <f t="shared" si="5"/>
        <v>25377.119999999999</v>
      </c>
      <c r="S32" s="3"/>
      <c r="T32" s="7" t="s">
        <v>148</v>
      </c>
      <c r="U32" s="7" t="s">
        <v>149</v>
      </c>
      <c r="V32" s="7">
        <v>6600</v>
      </c>
      <c r="W32" s="4" t="str">
        <f t="shared" si="6"/>
        <v>2.2.8</v>
      </c>
      <c r="X32" s="5">
        <f t="shared" si="7"/>
        <v>6600</v>
      </c>
      <c r="Y32" s="3"/>
      <c r="Z32" s="7" t="s">
        <v>164</v>
      </c>
      <c r="AA32" s="7" t="s">
        <v>165</v>
      </c>
      <c r="AB32" s="7">
        <v>109999.2</v>
      </c>
      <c r="AC32" s="4" t="str">
        <f t="shared" si="8"/>
        <v>2.3.7</v>
      </c>
      <c r="AD32" s="5">
        <f t="shared" si="9"/>
        <v>109999.2</v>
      </c>
      <c r="AE32" s="3"/>
      <c r="AF32" s="3"/>
      <c r="AG32" s="3"/>
      <c r="AH32" s="3"/>
      <c r="AI32" s="4" t="str">
        <f t="shared" si="10"/>
        <v/>
      </c>
      <c r="AJ32" s="5">
        <f t="shared" si="11"/>
        <v>0</v>
      </c>
      <c r="AK32" s="3"/>
      <c r="AL32" s="3"/>
      <c r="AM32" s="3"/>
      <c r="AN32" s="3"/>
      <c r="AO32" s="4" t="str">
        <f t="shared" si="12"/>
        <v/>
      </c>
      <c r="AP32" s="5">
        <f t="shared" si="13"/>
        <v>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148</v>
      </c>
      <c r="C33" s="7" t="s">
        <v>149</v>
      </c>
      <c r="D33" s="7">
        <v>1864.35</v>
      </c>
      <c r="E33" s="4" t="str">
        <f t="shared" si="0"/>
        <v>2.2.8</v>
      </c>
      <c r="F33" s="5">
        <f t="shared" si="1"/>
        <v>1864.35</v>
      </c>
      <c r="G33" s="3"/>
      <c r="H33" s="7" t="s">
        <v>190</v>
      </c>
      <c r="I33" s="7" t="s">
        <v>191</v>
      </c>
      <c r="J33" s="7">
        <v>950</v>
      </c>
      <c r="K33" s="4" t="str">
        <f t="shared" si="2"/>
        <v>2.3.2</v>
      </c>
      <c r="L33" s="5">
        <f t="shared" si="3"/>
        <v>950</v>
      </c>
      <c r="M33" s="3"/>
      <c r="N33" s="7" t="s">
        <v>138</v>
      </c>
      <c r="O33" s="7" t="s">
        <v>139</v>
      </c>
      <c r="P33" s="7">
        <v>4000</v>
      </c>
      <c r="Q33" s="4" t="str">
        <f t="shared" si="4"/>
        <v>2.2.8</v>
      </c>
      <c r="R33" s="5">
        <f t="shared" si="5"/>
        <v>4000</v>
      </c>
      <c r="S33" s="3"/>
      <c r="T33" s="7" t="s">
        <v>221</v>
      </c>
      <c r="U33" s="7" t="s">
        <v>222</v>
      </c>
      <c r="V33" s="7">
        <v>18900</v>
      </c>
      <c r="W33" s="4" t="str">
        <f t="shared" si="6"/>
        <v>2.2.8</v>
      </c>
      <c r="X33" s="5">
        <f t="shared" si="7"/>
        <v>18900</v>
      </c>
      <c r="Y33" s="3"/>
      <c r="Z33" s="7" t="s">
        <v>178</v>
      </c>
      <c r="AA33" s="7" t="s">
        <v>179</v>
      </c>
      <c r="AB33" s="7">
        <v>5364.03</v>
      </c>
      <c r="AC33" s="4" t="str">
        <f t="shared" si="8"/>
        <v>2.4.1</v>
      </c>
      <c r="AD33" s="5">
        <f t="shared" si="9"/>
        <v>5364.03</v>
      </c>
      <c r="AE33" s="3"/>
      <c r="AF33" s="3"/>
      <c r="AG33" s="3"/>
      <c r="AH33" s="3"/>
      <c r="AI33" s="4" t="str">
        <f t="shared" si="10"/>
        <v/>
      </c>
      <c r="AJ33" s="5">
        <f t="shared" si="11"/>
        <v>0</v>
      </c>
      <c r="AK33" s="3"/>
      <c r="AL33" s="3"/>
      <c r="AM33" s="3"/>
      <c r="AN33" s="3"/>
      <c r="AO33" s="4" t="str">
        <f t="shared" si="12"/>
        <v/>
      </c>
      <c r="AP33" s="5">
        <f t="shared" si="13"/>
        <v>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150</v>
      </c>
      <c r="C34" s="7" t="s">
        <v>151</v>
      </c>
      <c r="D34" s="7">
        <v>9000</v>
      </c>
      <c r="E34" s="4" t="str">
        <f t="shared" si="0"/>
        <v>2.2.8</v>
      </c>
      <c r="F34" s="5">
        <f t="shared" si="1"/>
        <v>9000</v>
      </c>
      <c r="G34" s="3"/>
      <c r="H34" s="7" t="s">
        <v>158</v>
      </c>
      <c r="I34" s="7" t="s">
        <v>159</v>
      </c>
      <c r="J34" s="7">
        <v>3500</v>
      </c>
      <c r="K34" s="4" t="str">
        <f t="shared" si="2"/>
        <v>2.3.3</v>
      </c>
      <c r="L34" s="5">
        <f t="shared" si="3"/>
        <v>3500</v>
      </c>
      <c r="M34" s="3"/>
      <c r="N34" s="7" t="s">
        <v>140</v>
      </c>
      <c r="O34" s="7" t="s">
        <v>141</v>
      </c>
      <c r="P34" s="7">
        <v>83804.490000000005</v>
      </c>
      <c r="Q34" s="4" t="str">
        <f t="shared" si="4"/>
        <v>2.2.8</v>
      </c>
      <c r="R34" s="5">
        <f t="shared" si="5"/>
        <v>83804.490000000005</v>
      </c>
      <c r="S34" s="3"/>
      <c r="T34" s="7" t="s">
        <v>150</v>
      </c>
      <c r="U34" s="7" t="s">
        <v>151</v>
      </c>
      <c r="V34" s="7">
        <v>23760</v>
      </c>
      <c r="W34" s="4" t="str">
        <f t="shared" si="6"/>
        <v>2.2.8</v>
      </c>
      <c r="X34" s="5">
        <f t="shared" si="7"/>
        <v>23760</v>
      </c>
      <c r="Y34" s="3"/>
      <c r="Z34" s="7" t="s">
        <v>180</v>
      </c>
      <c r="AA34" s="7" t="s">
        <v>181</v>
      </c>
      <c r="AB34" s="7">
        <v>251216.92</v>
      </c>
      <c r="AC34" s="4" t="str">
        <f t="shared" si="8"/>
        <v>2.4.1</v>
      </c>
      <c r="AD34" s="5">
        <f t="shared" si="9"/>
        <v>251216.92</v>
      </c>
      <c r="AE34" s="3"/>
      <c r="AF34" s="3"/>
      <c r="AG34" s="3"/>
      <c r="AH34" s="3"/>
      <c r="AI34" s="4" t="str">
        <f t="shared" si="10"/>
        <v/>
      </c>
      <c r="AJ34" s="5">
        <f t="shared" si="11"/>
        <v>0</v>
      </c>
      <c r="AK34" s="3"/>
      <c r="AL34" s="3"/>
      <c r="AM34" s="3"/>
      <c r="AN34" s="3"/>
      <c r="AO34" s="4" t="str">
        <f t="shared" ref="AO34:AO62" si="24">MID(AL34,1,5)</f>
        <v/>
      </c>
      <c r="AP34" s="5">
        <f t="shared" si="13"/>
        <v>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152</v>
      </c>
      <c r="C35" s="7" t="s">
        <v>153</v>
      </c>
      <c r="D35" s="7">
        <v>793585.17</v>
      </c>
      <c r="E35" s="4" t="str">
        <f t="shared" si="0"/>
        <v>2.2.8</v>
      </c>
      <c r="F35" s="5">
        <f t="shared" si="1"/>
        <v>793585.17</v>
      </c>
      <c r="G35" s="3"/>
      <c r="H35" s="7" t="s">
        <v>160</v>
      </c>
      <c r="I35" s="7" t="s">
        <v>161</v>
      </c>
      <c r="J35" s="7">
        <v>55780</v>
      </c>
      <c r="K35" s="4" t="str">
        <f t="shared" si="2"/>
        <v>2.3.5</v>
      </c>
      <c r="L35" s="5">
        <f t="shared" si="3"/>
        <v>55780</v>
      </c>
      <c r="M35" s="3"/>
      <c r="N35" s="7" t="s">
        <v>142</v>
      </c>
      <c r="O35" s="7" t="s">
        <v>143</v>
      </c>
      <c r="P35" s="7">
        <v>460</v>
      </c>
      <c r="Q35" s="4" t="str">
        <f t="shared" si="4"/>
        <v>2.2.8</v>
      </c>
      <c r="R35" s="5">
        <f t="shared" si="5"/>
        <v>460</v>
      </c>
      <c r="S35" s="3"/>
      <c r="T35" s="7" t="s">
        <v>152</v>
      </c>
      <c r="U35" s="7" t="s">
        <v>153</v>
      </c>
      <c r="V35" s="7">
        <v>710329.72</v>
      </c>
      <c r="W35" s="4" t="str">
        <f t="shared" si="6"/>
        <v>2.2.8</v>
      </c>
      <c r="X35" s="5">
        <f t="shared" si="7"/>
        <v>710329.72</v>
      </c>
      <c r="Y35" s="3"/>
      <c r="Z35" s="7" t="s">
        <v>218</v>
      </c>
      <c r="AA35" s="7" t="s">
        <v>219</v>
      </c>
      <c r="AB35" s="7">
        <v>1278618.05</v>
      </c>
      <c r="AC35" s="4" t="str">
        <f t="shared" si="8"/>
        <v>2.7.1</v>
      </c>
      <c r="AD35" s="5">
        <f t="shared" si="9"/>
        <v>1278618.05</v>
      </c>
      <c r="AE35" s="3"/>
      <c r="AF35" s="3"/>
      <c r="AG35" s="3"/>
      <c r="AH35" s="3"/>
      <c r="AI35" s="4" t="str">
        <f t="shared" si="10"/>
        <v/>
      </c>
      <c r="AJ35" s="5">
        <f t="shared" si="11"/>
        <v>0</v>
      </c>
      <c r="AK35" s="3"/>
      <c r="AL35" s="3"/>
      <c r="AM35" s="3"/>
      <c r="AN35" s="3"/>
      <c r="AO35" s="4" t="str">
        <f t="shared" si="24"/>
        <v/>
      </c>
      <c r="AP35" s="5">
        <f t="shared" si="13"/>
        <v>0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154</v>
      </c>
      <c r="C36" s="7" t="s">
        <v>155</v>
      </c>
      <c r="D36" s="7">
        <v>60162</v>
      </c>
      <c r="E36" s="4" t="str">
        <f t="shared" si="0"/>
        <v>2.2.9</v>
      </c>
      <c r="F36" s="5">
        <f t="shared" si="1"/>
        <v>60162</v>
      </c>
      <c r="G36" s="3"/>
      <c r="H36" s="7" t="s">
        <v>162</v>
      </c>
      <c r="I36" s="7" t="s">
        <v>163</v>
      </c>
      <c r="J36" s="7">
        <v>300600</v>
      </c>
      <c r="K36" s="4" t="str">
        <f t="shared" si="2"/>
        <v>2.3.7</v>
      </c>
      <c r="L36" s="5">
        <f t="shared" si="3"/>
        <v>300600</v>
      </c>
      <c r="M36" s="3"/>
      <c r="N36" s="7" t="s">
        <v>144</v>
      </c>
      <c r="O36" s="7" t="s">
        <v>145</v>
      </c>
      <c r="P36" s="7">
        <v>2103.39</v>
      </c>
      <c r="Q36" s="4" t="str">
        <f t="shared" si="4"/>
        <v>2.2.8</v>
      </c>
      <c r="R36" s="5">
        <f t="shared" si="5"/>
        <v>2103.39</v>
      </c>
      <c r="S36" s="3"/>
      <c r="T36" s="7" t="s">
        <v>154</v>
      </c>
      <c r="U36" s="7" t="s">
        <v>155</v>
      </c>
      <c r="V36" s="7">
        <v>46472.53</v>
      </c>
      <c r="W36" s="4" t="str">
        <f t="shared" si="6"/>
        <v>2.2.9</v>
      </c>
      <c r="X36" s="5">
        <f t="shared" si="7"/>
        <v>46472.53</v>
      </c>
      <c r="Y36" s="3"/>
      <c r="Z36" s="7" t="s">
        <v>223</v>
      </c>
      <c r="AA36" s="7" t="s">
        <v>224</v>
      </c>
      <c r="AB36" s="7">
        <v>824010</v>
      </c>
      <c r="AC36" s="4" t="str">
        <f t="shared" si="8"/>
        <v>2.7.2</v>
      </c>
      <c r="AD36" s="5">
        <f t="shared" si="9"/>
        <v>824010</v>
      </c>
      <c r="AE36" s="3"/>
      <c r="AF36" s="3"/>
      <c r="AG36" s="3"/>
      <c r="AH36" s="3"/>
      <c r="AI36" s="4" t="str">
        <f t="shared" si="10"/>
        <v/>
      </c>
      <c r="AJ36" s="5">
        <f t="shared" si="11"/>
        <v>0</v>
      </c>
      <c r="AK36" s="3"/>
      <c r="AL36" s="3"/>
      <c r="AM36" s="3"/>
      <c r="AN36" s="3"/>
      <c r="AO36" s="4" t="str">
        <f t="shared" si="24"/>
        <v/>
      </c>
      <c r="AP36" s="5">
        <f t="shared" si="13"/>
        <v>0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156</v>
      </c>
      <c r="C37" s="7" t="s">
        <v>157</v>
      </c>
      <c r="D37" s="7">
        <v>7230.09</v>
      </c>
      <c r="E37" s="4" t="str">
        <f t="shared" si="0"/>
        <v>2.3.1</v>
      </c>
      <c r="F37" s="5">
        <f t="shared" si="1"/>
        <v>7230.09</v>
      </c>
      <c r="G37" s="3"/>
      <c r="H37" s="7" t="s">
        <v>164</v>
      </c>
      <c r="I37" s="7" t="s">
        <v>165</v>
      </c>
      <c r="J37" s="7">
        <v>105000</v>
      </c>
      <c r="K37" s="4" t="str">
        <f t="shared" si="2"/>
        <v>2.3.7</v>
      </c>
      <c r="L37" s="5">
        <f t="shared" si="3"/>
        <v>105000</v>
      </c>
      <c r="M37" s="3"/>
      <c r="N37" s="7" t="s">
        <v>146</v>
      </c>
      <c r="O37" s="7" t="s">
        <v>147</v>
      </c>
      <c r="P37" s="7">
        <v>36852</v>
      </c>
      <c r="Q37" s="4" t="str">
        <f t="shared" si="4"/>
        <v>2.2.8</v>
      </c>
      <c r="R37" s="5">
        <f t="shared" si="5"/>
        <v>36852</v>
      </c>
      <c r="S37" s="3"/>
      <c r="T37" s="7" t="s">
        <v>156</v>
      </c>
      <c r="U37" s="7" t="s">
        <v>157</v>
      </c>
      <c r="V37" s="7">
        <v>14670.58</v>
      </c>
      <c r="W37" s="4" t="str">
        <f t="shared" si="6"/>
        <v>2.3.1</v>
      </c>
      <c r="X37" s="5">
        <f t="shared" si="7"/>
        <v>14670.58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/>
      <c r="AG37" s="3"/>
      <c r="AH37" s="3"/>
      <c r="AI37" s="4" t="str">
        <f t="shared" si="10"/>
        <v/>
      </c>
      <c r="AJ37" s="5">
        <f t="shared" si="11"/>
        <v>0</v>
      </c>
      <c r="AK37" s="3"/>
      <c r="AL37" s="3"/>
      <c r="AM37" s="3"/>
      <c r="AN37" s="3"/>
      <c r="AO37" s="4" t="str">
        <f t="shared" si="24"/>
        <v/>
      </c>
      <c r="AP37" s="5">
        <f t="shared" si="13"/>
        <v>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 t="s">
        <v>158</v>
      </c>
      <c r="C38" s="7" t="s">
        <v>159</v>
      </c>
      <c r="D38" s="7">
        <v>2300</v>
      </c>
      <c r="E38" s="4" t="str">
        <f t="shared" si="0"/>
        <v>2.3.3</v>
      </c>
      <c r="F38" s="5">
        <f t="shared" si="1"/>
        <v>2300</v>
      </c>
      <c r="G38" s="3"/>
      <c r="H38" s="7" t="s">
        <v>166</v>
      </c>
      <c r="I38" s="7" t="s">
        <v>167</v>
      </c>
      <c r="J38" s="7">
        <v>3000</v>
      </c>
      <c r="K38" s="4" t="str">
        <f t="shared" si="2"/>
        <v>2.3.7</v>
      </c>
      <c r="L38" s="5">
        <f t="shared" si="3"/>
        <v>3000</v>
      </c>
      <c r="M38" s="3"/>
      <c r="N38" s="7" t="s">
        <v>150</v>
      </c>
      <c r="O38" s="7" t="s">
        <v>151</v>
      </c>
      <c r="P38" s="7">
        <v>24000</v>
      </c>
      <c r="Q38" s="4" t="str">
        <f t="shared" si="4"/>
        <v>2.2.8</v>
      </c>
      <c r="R38" s="5">
        <f t="shared" si="5"/>
        <v>24000</v>
      </c>
      <c r="S38" s="3"/>
      <c r="T38" s="7" t="s">
        <v>214</v>
      </c>
      <c r="U38" s="7" t="s">
        <v>215</v>
      </c>
      <c r="V38" s="7">
        <v>30600</v>
      </c>
      <c r="W38" s="4" t="str">
        <f t="shared" si="6"/>
        <v>2.3.3</v>
      </c>
      <c r="X38" s="5">
        <f t="shared" si="7"/>
        <v>30600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/>
      <c r="AG38" s="3"/>
      <c r="AH38" s="3"/>
      <c r="AI38" s="4" t="str">
        <f t="shared" si="10"/>
        <v/>
      </c>
      <c r="AJ38" s="5">
        <f t="shared" si="11"/>
        <v>0</v>
      </c>
      <c r="AK38" s="3"/>
      <c r="AL38" s="3"/>
      <c r="AM38" s="3"/>
      <c r="AN38" s="3"/>
      <c r="AO38" s="4" t="str">
        <f t="shared" si="24"/>
        <v/>
      </c>
      <c r="AP38" s="5">
        <f t="shared" si="13"/>
        <v>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 t="s">
        <v>160</v>
      </c>
      <c r="C39" s="7" t="s">
        <v>161</v>
      </c>
      <c r="D39" s="7">
        <v>30360</v>
      </c>
      <c r="E39" s="4" t="str">
        <f t="shared" si="0"/>
        <v>2.3.5</v>
      </c>
      <c r="F39" s="5">
        <f t="shared" si="1"/>
        <v>30360</v>
      </c>
      <c r="G39" s="3"/>
      <c r="H39" s="7" t="s">
        <v>168</v>
      </c>
      <c r="I39" s="7" t="s">
        <v>169</v>
      </c>
      <c r="J39" s="7">
        <v>1050.8499999999999</v>
      </c>
      <c r="K39" s="4" t="str">
        <f t="shared" si="2"/>
        <v>2.3.7</v>
      </c>
      <c r="L39" s="5">
        <f t="shared" si="3"/>
        <v>1050.8499999999999</v>
      </c>
      <c r="M39" s="3"/>
      <c r="N39" s="7" t="s">
        <v>152</v>
      </c>
      <c r="O39" s="7" t="s">
        <v>153</v>
      </c>
      <c r="P39" s="7">
        <v>503619.14</v>
      </c>
      <c r="Q39" s="4" t="str">
        <f t="shared" si="4"/>
        <v>2.2.8</v>
      </c>
      <c r="R39" s="5">
        <f t="shared" si="5"/>
        <v>503619.14</v>
      </c>
      <c r="S39" s="3"/>
      <c r="T39" s="7" t="s">
        <v>162</v>
      </c>
      <c r="U39" s="7" t="s">
        <v>163</v>
      </c>
      <c r="V39" s="7">
        <v>306080</v>
      </c>
      <c r="W39" s="4" t="str">
        <f t="shared" si="6"/>
        <v>2.3.7</v>
      </c>
      <c r="X39" s="5">
        <f t="shared" si="7"/>
        <v>306080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/>
      <c r="AG39" s="3"/>
      <c r="AH39" s="3"/>
      <c r="AI39" s="4" t="str">
        <f t="shared" si="10"/>
        <v/>
      </c>
      <c r="AJ39" s="5">
        <f t="shared" si="11"/>
        <v>0</v>
      </c>
      <c r="AK39" s="3"/>
      <c r="AL39" s="3"/>
      <c r="AM39" s="3"/>
      <c r="AN39" s="3"/>
      <c r="AO39" s="4" t="str">
        <f t="shared" si="24"/>
        <v/>
      </c>
      <c r="AP39" s="5">
        <f t="shared" si="13"/>
        <v>0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 t="s">
        <v>162</v>
      </c>
      <c r="C40" s="7" t="s">
        <v>163</v>
      </c>
      <c r="D40" s="7">
        <v>275680</v>
      </c>
      <c r="E40" s="4" t="str">
        <f t="shared" si="0"/>
        <v>2.3.7</v>
      </c>
      <c r="F40" s="5">
        <f t="shared" si="1"/>
        <v>275680</v>
      </c>
      <c r="G40" s="3"/>
      <c r="H40" s="7" t="s">
        <v>192</v>
      </c>
      <c r="I40" s="7" t="s">
        <v>193</v>
      </c>
      <c r="J40" s="7">
        <v>1502935.03</v>
      </c>
      <c r="K40" s="4" t="str">
        <f t="shared" si="2"/>
        <v>2.3.7</v>
      </c>
      <c r="L40" s="5">
        <f t="shared" si="3"/>
        <v>1502935.03</v>
      </c>
      <c r="M40" s="3"/>
      <c r="N40" s="7" t="s">
        <v>154</v>
      </c>
      <c r="O40" s="7" t="s">
        <v>155</v>
      </c>
      <c r="P40" s="7">
        <v>70914.02</v>
      </c>
      <c r="Q40" s="4" t="str">
        <f t="shared" si="4"/>
        <v>2.2.9</v>
      </c>
      <c r="R40" s="5">
        <f t="shared" si="5"/>
        <v>70914.02</v>
      </c>
      <c r="S40" s="3"/>
      <c r="T40" s="7" t="s">
        <v>164</v>
      </c>
      <c r="U40" s="7" t="s">
        <v>165</v>
      </c>
      <c r="V40" s="7">
        <v>111600</v>
      </c>
      <c r="W40" s="4" t="str">
        <f t="shared" si="6"/>
        <v>2.3.7</v>
      </c>
      <c r="X40" s="5">
        <f t="shared" si="7"/>
        <v>111600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/>
      <c r="AG40" s="3"/>
      <c r="AH40" s="3"/>
      <c r="AI40" s="4" t="str">
        <f t="shared" si="10"/>
        <v/>
      </c>
      <c r="AJ40" s="5">
        <f t="shared" si="11"/>
        <v>0</v>
      </c>
      <c r="AK40" s="3"/>
      <c r="AL40" s="3"/>
      <c r="AM40" s="3"/>
      <c r="AN40" s="3"/>
      <c r="AO40" s="4" t="str">
        <f t="shared" si="24"/>
        <v/>
      </c>
      <c r="AP40" s="5">
        <f t="shared" si="13"/>
        <v>0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 t="s">
        <v>164</v>
      </c>
      <c r="C41" s="7" t="s">
        <v>165</v>
      </c>
      <c r="D41" s="7">
        <v>51598</v>
      </c>
      <c r="E41" s="4" t="str">
        <f t="shared" si="0"/>
        <v>2.3.7</v>
      </c>
      <c r="F41" s="5">
        <f t="shared" si="1"/>
        <v>51598</v>
      </c>
      <c r="G41" s="3"/>
      <c r="H41" s="7" t="s">
        <v>194</v>
      </c>
      <c r="I41" s="7" t="s">
        <v>195</v>
      </c>
      <c r="J41" s="7">
        <v>32873.75</v>
      </c>
      <c r="K41" s="4" t="str">
        <f t="shared" si="2"/>
        <v>2.3.9</v>
      </c>
      <c r="L41" s="5">
        <f t="shared" si="3"/>
        <v>32873.75</v>
      </c>
      <c r="M41" s="3"/>
      <c r="N41" s="7" t="s">
        <v>156</v>
      </c>
      <c r="O41" s="7" t="s">
        <v>157</v>
      </c>
      <c r="P41" s="7">
        <v>24845.73</v>
      </c>
      <c r="Q41" s="4" t="str">
        <f t="shared" si="4"/>
        <v>2.3.1</v>
      </c>
      <c r="R41" s="5">
        <f t="shared" si="5"/>
        <v>24845.73</v>
      </c>
      <c r="S41" s="3"/>
      <c r="T41" s="7" t="s">
        <v>166</v>
      </c>
      <c r="U41" s="7" t="s">
        <v>167</v>
      </c>
      <c r="V41" s="7">
        <v>2720</v>
      </c>
      <c r="W41" s="4" t="str">
        <f t="shared" si="6"/>
        <v>2.3.7</v>
      </c>
      <c r="X41" s="5">
        <f t="shared" si="7"/>
        <v>2720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/>
      <c r="AG41" s="3"/>
      <c r="AH41" s="3"/>
      <c r="AI41" s="4" t="str">
        <f t="shared" si="10"/>
        <v/>
      </c>
      <c r="AJ41" s="5">
        <f t="shared" si="11"/>
        <v>0</v>
      </c>
      <c r="AK41" s="3"/>
      <c r="AL41" s="3"/>
      <c r="AM41" s="3"/>
      <c r="AN41" s="3"/>
      <c r="AO41" s="4" t="str">
        <f t="shared" si="24"/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 t="s">
        <v>166</v>
      </c>
      <c r="C42" s="7" t="s">
        <v>167</v>
      </c>
      <c r="D42" s="7">
        <v>1816</v>
      </c>
      <c r="E42" s="4" t="str">
        <f t="shared" si="0"/>
        <v>2.3.7</v>
      </c>
      <c r="F42" s="5">
        <f t="shared" si="1"/>
        <v>1816</v>
      </c>
      <c r="G42" s="3"/>
      <c r="H42" s="7" t="s">
        <v>170</v>
      </c>
      <c r="I42" s="7" t="s">
        <v>171</v>
      </c>
      <c r="J42" s="7">
        <v>299784.42</v>
      </c>
      <c r="K42" s="4" t="str">
        <f t="shared" si="2"/>
        <v>2.3.9</v>
      </c>
      <c r="L42" s="5">
        <f t="shared" si="3"/>
        <v>299784.42</v>
      </c>
      <c r="M42" s="3"/>
      <c r="N42" s="7" t="s">
        <v>158</v>
      </c>
      <c r="O42" s="7" t="s">
        <v>159</v>
      </c>
      <c r="P42" s="7">
        <v>112571</v>
      </c>
      <c r="Q42" s="4" t="str">
        <f t="shared" si="4"/>
        <v>2.3.3</v>
      </c>
      <c r="R42" s="5">
        <f t="shared" si="5"/>
        <v>112571</v>
      </c>
      <c r="S42" s="3"/>
      <c r="T42" s="7" t="s">
        <v>194</v>
      </c>
      <c r="U42" s="7" t="s">
        <v>195</v>
      </c>
      <c r="V42" s="7">
        <v>2584</v>
      </c>
      <c r="W42" s="4" t="str">
        <f t="shared" si="6"/>
        <v>2.3.9</v>
      </c>
      <c r="X42" s="5">
        <f t="shared" si="7"/>
        <v>2584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/>
      <c r="AG42" s="3"/>
      <c r="AH42" s="3"/>
      <c r="AI42" s="4" t="str">
        <f t="shared" si="10"/>
        <v/>
      </c>
      <c r="AJ42" s="5">
        <f t="shared" si="11"/>
        <v>0</v>
      </c>
      <c r="AK42" s="3"/>
      <c r="AL42" s="3"/>
      <c r="AM42" s="3"/>
      <c r="AN42" s="3"/>
      <c r="AO42" s="4" t="str">
        <f t="shared" si="24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 t="s">
        <v>168</v>
      </c>
      <c r="C43" s="7" t="s">
        <v>169</v>
      </c>
      <c r="D43" s="7">
        <v>4736.2700000000004</v>
      </c>
      <c r="E43" s="4" t="str">
        <f t="shared" si="0"/>
        <v>2.3.7</v>
      </c>
      <c r="F43" s="5">
        <f t="shared" si="1"/>
        <v>4736.2700000000004</v>
      </c>
      <c r="G43" s="3"/>
      <c r="H43" s="7" t="s">
        <v>172</v>
      </c>
      <c r="I43" s="7" t="s">
        <v>173</v>
      </c>
      <c r="J43" s="7">
        <v>28660.54</v>
      </c>
      <c r="K43" s="4" t="str">
        <f t="shared" si="2"/>
        <v>2.3.9</v>
      </c>
      <c r="L43" s="5">
        <f t="shared" si="3"/>
        <v>28660.54</v>
      </c>
      <c r="M43" s="3"/>
      <c r="N43" s="7" t="s">
        <v>214</v>
      </c>
      <c r="O43" s="7" t="s">
        <v>215</v>
      </c>
      <c r="P43" s="7">
        <v>153900</v>
      </c>
      <c r="Q43" s="4" t="str">
        <f t="shared" si="4"/>
        <v>2.3.3</v>
      </c>
      <c r="R43" s="5">
        <f t="shared" si="5"/>
        <v>153900</v>
      </c>
      <c r="S43" s="3"/>
      <c r="T43" s="7" t="s">
        <v>170</v>
      </c>
      <c r="U43" s="7" t="s">
        <v>171</v>
      </c>
      <c r="V43" s="7">
        <v>2975</v>
      </c>
      <c r="W43" s="4" t="str">
        <f t="shared" si="6"/>
        <v>2.3.9</v>
      </c>
      <c r="X43" s="5">
        <f t="shared" si="7"/>
        <v>2975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/>
      <c r="AG43" s="3"/>
      <c r="AH43" s="3"/>
      <c r="AI43" s="4" t="str">
        <f t="shared" si="10"/>
        <v/>
      </c>
      <c r="AJ43" s="5">
        <f t="shared" si="11"/>
        <v>0</v>
      </c>
      <c r="AK43" s="3"/>
      <c r="AL43" s="3"/>
      <c r="AM43" s="3"/>
      <c r="AN43" s="3"/>
      <c r="AO43" s="4" t="str">
        <f t="shared" si="24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 t="s">
        <v>170</v>
      </c>
      <c r="C44" s="7" t="s">
        <v>171</v>
      </c>
      <c r="D44" s="7">
        <v>121825</v>
      </c>
      <c r="E44" s="4" t="str">
        <f t="shared" si="0"/>
        <v>2.3.9</v>
      </c>
      <c r="F44" s="5">
        <f t="shared" si="1"/>
        <v>121825</v>
      </c>
      <c r="G44" s="3"/>
      <c r="H44" s="7" t="s">
        <v>196</v>
      </c>
      <c r="I44" s="7" t="s">
        <v>197</v>
      </c>
      <c r="J44" s="7">
        <v>21513.200000000001</v>
      </c>
      <c r="K44" s="4" t="str">
        <f t="shared" si="2"/>
        <v>2.3.9</v>
      </c>
      <c r="L44" s="5">
        <f t="shared" si="3"/>
        <v>21513.200000000001</v>
      </c>
      <c r="M44" s="3"/>
      <c r="N44" s="7" t="s">
        <v>162</v>
      </c>
      <c r="O44" s="7" t="s">
        <v>163</v>
      </c>
      <c r="P44" s="7">
        <v>375075</v>
      </c>
      <c r="Q44" s="4" t="str">
        <f t="shared" si="4"/>
        <v>2.3.7</v>
      </c>
      <c r="R44" s="5">
        <f t="shared" si="5"/>
        <v>375075</v>
      </c>
      <c r="S44" s="3"/>
      <c r="T44" s="7" t="s">
        <v>172</v>
      </c>
      <c r="U44" s="7" t="s">
        <v>173</v>
      </c>
      <c r="V44" s="7">
        <v>23477.78</v>
      </c>
      <c r="W44" s="4" t="str">
        <f t="shared" si="6"/>
        <v>2.3.9</v>
      </c>
      <c r="X44" s="5">
        <f t="shared" si="7"/>
        <v>23477.78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/>
      <c r="AG44" s="3"/>
      <c r="AH44" s="3"/>
      <c r="AI44" s="4" t="str">
        <f t="shared" si="10"/>
        <v/>
      </c>
      <c r="AJ44" s="5">
        <f t="shared" si="11"/>
        <v>0</v>
      </c>
      <c r="AK44" s="3"/>
      <c r="AL44" s="3"/>
      <c r="AM44" s="3"/>
      <c r="AN44" s="3"/>
      <c r="AO44" s="4" t="str">
        <f t="shared" si="24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 t="s">
        <v>172</v>
      </c>
      <c r="C45" s="7" t="s">
        <v>173</v>
      </c>
      <c r="D45" s="7">
        <v>4518.3999999999996</v>
      </c>
      <c r="E45" s="4" t="str">
        <f t="shared" si="0"/>
        <v>2.3.9</v>
      </c>
      <c r="F45" s="5">
        <f t="shared" si="1"/>
        <v>4518.3999999999996</v>
      </c>
      <c r="G45" s="3"/>
      <c r="H45" s="7" t="s">
        <v>176</v>
      </c>
      <c r="I45" s="7" t="s">
        <v>177</v>
      </c>
      <c r="J45" s="7">
        <v>218849.3899999999</v>
      </c>
      <c r="K45" s="4" t="str">
        <f t="shared" si="2"/>
        <v>2.3.9</v>
      </c>
      <c r="L45" s="5">
        <f t="shared" si="3"/>
        <v>218849.3899999999</v>
      </c>
      <c r="M45" s="3"/>
      <c r="N45" s="7" t="s">
        <v>164</v>
      </c>
      <c r="O45" s="7" t="s">
        <v>165</v>
      </c>
      <c r="P45" s="7">
        <v>122800</v>
      </c>
      <c r="Q45" s="4" t="str">
        <f t="shared" si="4"/>
        <v>2.3.7</v>
      </c>
      <c r="R45" s="5">
        <f t="shared" si="5"/>
        <v>122800</v>
      </c>
      <c r="S45" s="3"/>
      <c r="T45" s="7" t="s">
        <v>196</v>
      </c>
      <c r="U45" s="7" t="s">
        <v>197</v>
      </c>
      <c r="V45" s="7">
        <v>855</v>
      </c>
      <c r="W45" s="4" t="str">
        <f t="shared" si="6"/>
        <v>2.3.9</v>
      </c>
      <c r="X45" s="5">
        <f t="shared" si="7"/>
        <v>855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/>
      <c r="AG45" s="3"/>
      <c r="AH45" s="3"/>
      <c r="AI45" s="4" t="str">
        <f t="shared" si="10"/>
        <v/>
      </c>
      <c r="AJ45" s="5">
        <f t="shared" si="11"/>
        <v>0</v>
      </c>
      <c r="AK45" s="3"/>
      <c r="AL45" s="3"/>
      <c r="AM45" s="3"/>
      <c r="AN45" s="3"/>
      <c r="AO45" s="4" t="str">
        <f t="shared" si="24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 t="s">
        <v>174</v>
      </c>
      <c r="C46" s="7" t="s">
        <v>175</v>
      </c>
      <c r="D46" s="7">
        <v>150</v>
      </c>
      <c r="E46" s="4" t="str">
        <f t="shared" si="0"/>
        <v>2.3.9</v>
      </c>
      <c r="F46" s="5">
        <f t="shared" si="1"/>
        <v>150</v>
      </c>
      <c r="G46" s="3"/>
      <c r="H46" s="7" t="s">
        <v>178</v>
      </c>
      <c r="I46" s="7" t="s">
        <v>179</v>
      </c>
      <c r="J46" s="7">
        <v>4450101.2699999996</v>
      </c>
      <c r="K46" s="4" t="str">
        <f t="shared" si="2"/>
        <v>2.4.1</v>
      </c>
      <c r="L46" s="5">
        <f t="shared" si="3"/>
        <v>4450101.2699999996</v>
      </c>
      <c r="M46" s="3"/>
      <c r="N46" s="7" t="s">
        <v>166</v>
      </c>
      <c r="O46" s="7" t="s">
        <v>167</v>
      </c>
      <c r="P46" s="7">
        <v>2270</v>
      </c>
      <c r="Q46" s="4" t="str">
        <f t="shared" si="4"/>
        <v>2.3.7</v>
      </c>
      <c r="R46" s="5">
        <f t="shared" si="5"/>
        <v>2270</v>
      </c>
      <c r="S46" s="3"/>
      <c r="T46" s="7" t="s">
        <v>176</v>
      </c>
      <c r="U46" s="7" t="s">
        <v>177</v>
      </c>
      <c r="V46" s="7">
        <v>0</v>
      </c>
      <c r="W46" s="4" t="str">
        <f t="shared" si="6"/>
        <v>2.3.9</v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/>
      <c r="AG46" s="3"/>
      <c r="AH46" s="3"/>
      <c r="AI46" s="4" t="str">
        <f t="shared" si="10"/>
        <v/>
      </c>
      <c r="AJ46" s="5">
        <f t="shared" si="11"/>
        <v>0</v>
      </c>
      <c r="AK46" s="3"/>
      <c r="AL46" s="3"/>
      <c r="AM46" s="3"/>
      <c r="AN46" s="3"/>
      <c r="AO46" s="4" t="str">
        <f t="shared" si="24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 t="s">
        <v>176</v>
      </c>
      <c r="C47" s="7" t="s">
        <v>177</v>
      </c>
      <c r="D47" s="7">
        <v>5590</v>
      </c>
      <c r="E47" s="4" t="str">
        <f t="shared" si="0"/>
        <v>2.3.9</v>
      </c>
      <c r="F47" s="5">
        <f t="shared" si="1"/>
        <v>5590</v>
      </c>
      <c r="G47" s="3"/>
      <c r="H47" s="7" t="s">
        <v>180</v>
      </c>
      <c r="I47" s="7" t="s">
        <v>181</v>
      </c>
      <c r="J47" s="7">
        <v>102000</v>
      </c>
      <c r="K47" s="4" t="str">
        <f t="shared" si="2"/>
        <v>2.4.1</v>
      </c>
      <c r="L47" s="5">
        <f t="shared" si="3"/>
        <v>102000</v>
      </c>
      <c r="M47" s="3"/>
      <c r="N47" s="7" t="s">
        <v>168</v>
      </c>
      <c r="O47" s="7" t="s">
        <v>169</v>
      </c>
      <c r="P47" s="7">
        <v>160</v>
      </c>
      <c r="Q47" s="4" t="str">
        <f t="shared" si="4"/>
        <v>2.3.7</v>
      </c>
      <c r="R47" s="5">
        <f t="shared" si="5"/>
        <v>160</v>
      </c>
      <c r="S47" s="3"/>
      <c r="T47" s="7" t="s">
        <v>176</v>
      </c>
      <c r="U47" s="7" t="s">
        <v>177</v>
      </c>
      <c r="V47" s="7">
        <v>35080.17</v>
      </c>
      <c r="W47" s="4" t="str">
        <f t="shared" si="6"/>
        <v>2.3.9</v>
      </c>
      <c r="X47" s="5">
        <f t="shared" si="7"/>
        <v>35080.17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/>
      <c r="AG47" s="3"/>
      <c r="AH47" s="3"/>
      <c r="AI47" s="4" t="str">
        <f t="shared" si="10"/>
        <v/>
      </c>
      <c r="AJ47" s="5">
        <f t="shared" si="11"/>
        <v>0</v>
      </c>
      <c r="AK47" s="3"/>
      <c r="AL47" s="3"/>
      <c r="AM47" s="3"/>
      <c r="AN47" s="3"/>
      <c r="AO47" s="4" t="str">
        <f t="shared" si="24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 t="s">
        <v>178</v>
      </c>
      <c r="C48" s="7" t="s">
        <v>179</v>
      </c>
      <c r="D48" s="7">
        <v>6554529.4000000004</v>
      </c>
      <c r="E48" s="4" t="str">
        <f t="shared" si="0"/>
        <v>2.4.1</v>
      </c>
      <c r="F48" s="5">
        <f t="shared" si="1"/>
        <v>6554529.4000000004</v>
      </c>
      <c r="G48" s="3"/>
      <c r="H48" s="7" t="s">
        <v>198</v>
      </c>
      <c r="I48" s="7" t="s">
        <v>199</v>
      </c>
      <c r="J48" s="7">
        <v>71700</v>
      </c>
      <c r="K48" s="4" t="str">
        <f t="shared" si="2"/>
        <v>2.6.1</v>
      </c>
      <c r="L48" s="5">
        <f t="shared" si="3"/>
        <v>71700</v>
      </c>
      <c r="M48" s="3"/>
      <c r="N48" s="7" t="s">
        <v>192</v>
      </c>
      <c r="O48" s="7" t="s">
        <v>193</v>
      </c>
      <c r="P48" s="7">
        <v>334750</v>
      </c>
      <c r="Q48" s="4" t="str">
        <f t="shared" si="4"/>
        <v>2.3.7</v>
      </c>
      <c r="R48" s="5">
        <f t="shared" si="5"/>
        <v>334750</v>
      </c>
      <c r="S48" s="3"/>
      <c r="T48" s="7" t="s">
        <v>178</v>
      </c>
      <c r="U48" s="7" t="s">
        <v>179</v>
      </c>
      <c r="V48" s="7">
        <v>12034141</v>
      </c>
      <c r="W48" s="4" t="str">
        <f t="shared" si="6"/>
        <v>2.4.1</v>
      </c>
      <c r="X48" s="5">
        <f t="shared" si="7"/>
        <v>12034141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/>
      <c r="AG48" s="3"/>
      <c r="AH48" s="3"/>
      <c r="AI48" s="4" t="str">
        <f t="shared" si="10"/>
        <v/>
      </c>
      <c r="AJ48" s="5">
        <f t="shared" si="11"/>
        <v>0</v>
      </c>
      <c r="AK48" s="3"/>
      <c r="AL48" s="3"/>
      <c r="AM48" s="3"/>
      <c r="AN48" s="3"/>
      <c r="AO48" s="4" t="str">
        <f t="shared" si="24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 t="s">
        <v>180</v>
      </c>
      <c r="C49" s="7" t="s">
        <v>181</v>
      </c>
      <c r="D49" s="7">
        <v>21287.23</v>
      </c>
      <c r="E49" s="4" t="str">
        <f t="shared" si="0"/>
        <v>2.4.1</v>
      </c>
      <c r="F49" s="5">
        <f t="shared" si="1"/>
        <v>21287.23</v>
      </c>
      <c r="G49" s="3"/>
      <c r="H49" s="7" t="s">
        <v>200</v>
      </c>
      <c r="I49" s="7" t="s">
        <v>201</v>
      </c>
      <c r="J49" s="7">
        <v>121729.4</v>
      </c>
      <c r="K49" s="4" t="str">
        <f t="shared" si="2"/>
        <v>2.6.1</v>
      </c>
      <c r="L49" s="5">
        <f t="shared" si="3"/>
        <v>121729.4</v>
      </c>
      <c r="M49" s="3"/>
      <c r="N49" s="7" t="s">
        <v>194</v>
      </c>
      <c r="O49" s="7" t="s">
        <v>195</v>
      </c>
      <c r="P49" s="7">
        <v>518</v>
      </c>
      <c r="Q49" s="4" t="str">
        <f t="shared" si="4"/>
        <v>2.3.9</v>
      </c>
      <c r="R49" s="5">
        <f t="shared" si="5"/>
        <v>518</v>
      </c>
      <c r="S49" s="3"/>
      <c r="T49" s="7" t="s">
        <v>180</v>
      </c>
      <c r="U49" s="7" t="s">
        <v>181</v>
      </c>
      <c r="V49" s="7">
        <v>165300</v>
      </c>
      <c r="W49" s="4" t="str">
        <f t="shared" si="6"/>
        <v>2.4.1</v>
      </c>
      <c r="X49" s="5">
        <f t="shared" si="7"/>
        <v>165300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/>
      <c r="AG49" s="3"/>
      <c r="AH49" s="3"/>
      <c r="AI49" s="4" t="str">
        <f t="shared" si="10"/>
        <v/>
      </c>
      <c r="AJ49" s="5">
        <f t="shared" si="11"/>
        <v>0</v>
      </c>
      <c r="AK49" s="3"/>
      <c r="AL49" s="3"/>
      <c r="AM49" s="3"/>
      <c r="AN49" s="3"/>
      <c r="AO49" s="4" t="str">
        <f t="shared" si="24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 t="s">
        <v>202</v>
      </c>
      <c r="I50" s="7" t="s">
        <v>203</v>
      </c>
      <c r="J50" s="7">
        <v>2316089.4500000002</v>
      </c>
      <c r="K50" s="4" t="str">
        <f t="shared" si="2"/>
        <v>2.6.4</v>
      </c>
      <c r="L50" s="5">
        <f t="shared" si="3"/>
        <v>2316089.4500000002</v>
      </c>
      <c r="M50" s="3"/>
      <c r="N50" s="7" t="s">
        <v>170</v>
      </c>
      <c r="O50" s="7" t="s">
        <v>171</v>
      </c>
      <c r="P50" s="7">
        <v>7575</v>
      </c>
      <c r="Q50" s="4" t="str">
        <f t="shared" si="4"/>
        <v>2.3.9</v>
      </c>
      <c r="R50" s="5">
        <f t="shared" si="5"/>
        <v>7575</v>
      </c>
      <c r="S50" s="3"/>
      <c r="T50" s="7" t="s">
        <v>198</v>
      </c>
      <c r="U50" s="7" t="s">
        <v>199</v>
      </c>
      <c r="V50" s="7">
        <v>561660.17000000004</v>
      </c>
      <c r="W50" s="4" t="str">
        <f t="shared" si="6"/>
        <v>2.6.1</v>
      </c>
      <c r="X50" s="5">
        <f t="shared" si="7"/>
        <v>561660.17000000004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/>
      <c r="AG50" s="3"/>
      <c r="AH50" s="3"/>
      <c r="AI50" s="4" t="str">
        <f t="shared" si="10"/>
        <v/>
      </c>
      <c r="AJ50" s="5">
        <f t="shared" si="11"/>
        <v>0</v>
      </c>
      <c r="AK50" s="3"/>
      <c r="AL50" s="3"/>
      <c r="AM50" s="3"/>
      <c r="AN50" s="3"/>
      <c r="AO50" s="4" t="str">
        <f t="shared" si="24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 t="s">
        <v>204</v>
      </c>
      <c r="I51" s="7" t="s">
        <v>205</v>
      </c>
      <c r="J51" s="7">
        <v>16020</v>
      </c>
      <c r="K51" s="4" t="str">
        <f t="shared" si="2"/>
        <v>2.6.9</v>
      </c>
      <c r="L51" s="5">
        <f t="shared" si="3"/>
        <v>16020</v>
      </c>
      <c r="M51" s="3"/>
      <c r="N51" s="7" t="s">
        <v>172</v>
      </c>
      <c r="O51" s="7" t="s">
        <v>173</v>
      </c>
      <c r="P51" s="7">
        <v>2800</v>
      </c>
      <c r="Q51" s="4" t="str">
        <f t="shared" si="4"/>
        <v>2.3.9</v>
      </c>
      <c r="R51" s="5">
        <f t="shared" si="5"/>
        <v>2800</v>
      </c>
      <c r="S51" s="3"/>
      <c r="T51" s="7" t="s">
        <v>200</v>
      </c>
      <c r="U51" s="7" t="s">
        <v>201</v>
      </c>
      <c r="V51" s="7">
        <v>449545</v>
      </c>
      <c r="W51" s="4" t="str">
        <f t="shared" si="6"/>
        <v>2.6.1</v>
      </c>
      <c r="X51" s="5">
        <f t="shared" si="7"/>
        <v>449545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/>
      <c r="AG51" s="3"/>
      <c r="AH51" s="3"/>
      <c r="AI51" s="4" t="str">
        <f t="shared" si="10"/>
        <v/>
      </c>
      <c r="AJ51" s="5">
        <f t="shared" si="11"/>
        <v>0</v>
      </c>
      <c r="AK51" s="3"/>
      <c r="AL51" s="3"/>
      <c r="AM51" s="3"/>
      <c r="AN51" s="3"/>
      <c r="AO51" s="4" t="str">
        <f t="shared" si="24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 t="s">
        <v>176</v>
      </c>
      <c r="O52" s="7" t="s">
        <v>177</v>
      </c>
      <c r="P52" s="7">
        <v>0</v>
      </c>
      <c r="Q52" s="4" t="str">
        <f t="shared" si="4"/>
        <v>2.3.9</v>
      </c>
      <c r="R52" s="5">
        <f t="shared" si="5"/>
        <v>0</v>
      </c>
      <c r="S52" s="3"/>
      <c r="T52" s="7" t="s">
        <v>218</v>
      </c>
      <c r="U52" s="7" t="s">
        <v>219</v>
      </c>
      <c r="V52" s="7">
        <v>2712280.94</v>
      </c>
      <c r="W52" s="4" t="str">
        <f t="shared" si="6"/>
        <v>2.7.1</v>
      </c>
      <c r="X52" s="5">
        <f t="shared" si="7"/>
        <v>2712280.94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/>
      <c r="AG52" s="3"/>
      <c r="AH52" s="3"/>
      <c r="AI52" s="4" t="str">
        <f t="shared" si="10"/>
        <v/>
      </c>
      <c r="AJ52" s="5">
        <f t="shared" si="11"/>
        <v>0</v>
      </c>
      <c r="AK52" s="3"/>
      <c r="AL52" s="3"/>
      <c r="AM52" s="3"/>
      <c r="AN52" s="3"/>
      <c r="AO52" s="4" t="str">
        <f t="shared" si="24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 t="s">
        <v>176</v>
      </c>
      <c r="O53" s="7" t="s">
        <v>177</v>
      </c>
      <c r="P53" s="7">
        <v>28350.25</v>
      </c>
      <c r="Q53" s="4" t="str">
        <f t="shared" si="4"/>
        <v>2.3.9</v>
      </c>
      <c r="R53" s="5">
        <f t="shared" si="5"/>
        <v>28350.25</v>
      </c>
      <c r="S53" s="3"/>
      <c r="T53" s="7" t="s">
        <v>223</v>
      </c>
      <c r="U53" s="7" t="s">
        <v>224</v>
      </c>
      <c r="V53" s="7">
        <v>2059217.73</v>
      </c>
      <c r="W53" s="4" t="str">
        <f t="shared" si="6"/>
        <v>2.7.2</v>
      </c>
      <c r="X53" s="5">
        <f t="shared" si="7"/>
        <v>2059217.73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 t="s">
        <v>178</v>
      </c>
      <c r="O54" s="7" t="s">
        <v>179</v>
      </c>
      <c r="P54" s="7">
        <v>29314.48</v>
      </c>
      <c r="Q54" s="4" t="str">
        <f t="shared" si="4"/>
        <v>2.4.1</v>
      </c>
      <c r="R54" s="5">
        <f t="shared" si="5"/>
        <v>29314.48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 t="s">
        <v>180</v>
      </c>
      <c r="O55" s="7" t="s">
        <v>181</v>
      </c>
      <c r="P55" s="7">
        <v>258019.61</v>
      </c>
      <c r="Q55" s="4" t="str">
        <f t="shared" si="4"/>
        <v>2.4.1</v>
      </c>
      <c r="R55" s="5">
        <f t="shared" si="5"/>
        <v>258019.61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 t="s">
        <v>216</v>
      </c>
      <c r="O56" s="7" t="s">
        <v>217</v>
      </c>
      <c r="P56" s="7">
        <v>119855</v>
      </c>
      <c r="Q56" s="4" t="str">
        <f t="shared" si="4"/>
        <v>2.6.5</v>
      </c>
      <c r="R56" s="5">
        <f t="shared" si="5"/>
        <v>119855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 t="s">
        <v>218</v>
      </c>
      <c r="O57" s="7" t="s">
        <v>219</v>
      </c>
      <c r="P57" s="7">
        <v>191886</v>
      </c>
      <c r="Q57" s="4" t="str">
        <f t="shared" si="4"/>
        <v>2.7.1</v>
      </c>
      <c r="R57" s="5">
        <f t="shared" si="5"/>
        <v>191886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41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41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41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41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J5:BN5"/>
    <mergeCell ref="BP5:BT5"/>
    <mergeCell ref="Z5:AD5"/>
    <mergeCell ref="AF5:AJ5"/>
    <mergeCell ref="AL5:AP5"/>
    <mergeCell ref="AR5:AV5"/>
    <mergeCell ref="AX5:BB5"/>
    <mergeCell ref="B5:F5"/>
    <mergeCell ref="H5:L5"/>
    <mergeCell ref="N5:R5"/>
    <mergeCell ref="T5:X5"/>
    <mergeCell ref="BD5:BH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topLeftCell="D1" zoomScale="70" zoomScaleNormal="100" zoomScaleSheetLayoutView="70" workbookViewId="0">
      <selection activeCell="L16" sqref="L16"/>
    </sheetView>
  </sheetViews>
  <sheetFormatPr baseColWidth="10" defaultColWidth="15.7109375" defaultRowHeight="16.5" x14ac:dyDescent="0.25"/>
  <cols>
    <col min="1" max="1" width="6.7109375" style="9" customWidth="1"/>
    <col min="2" max="2" width="94.7109375" style="54" customWidth="1"/>
    <col min="3" max="3" width="17.5703125" style="55" bestFit="1" customWidth="1"/>
    <col min="4" max="6" width="16.140625" style="9" bestFit="1" customWidth="1"/>
    <col min="7" max="7" width="16.140625" style="9" customWidth="1"/>
    <col min="8" max="8" width="16.140625" style="9" bestFit="1" customWidth="1"/>
    <col min="9" max="9" width="10.42578125" style="9" customWidth="1"/>
    <col min="10" max="10" width="12.7109375" style="9" customWidth="1"/>
    <col min="11" max="11" width="16.5703125" style="9" customWidth="1"/>
    <col min="12" max="12" width="17.5703125" style="9" customWidth="1"/>
    <col min="13" max="13" width="10.140625" style="9" bestFit="1" customWidth="1"/>
    <col min="14" max="14" width="13.42578125" style="9" customWidth="1"/>
    <col min="15" max="15" width="13" style="9" customWidth="1"/>
    <col min="16" max="16384" width="15.7109375" style="9"/>
  </cols>
  <sheetData>
    <row r="1" spans="1:17" ht="17.25" customHeight="1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9.75" customHeight="1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7" ht="78.599999999999994" customHeight="1" x14ac:dyDescent="0.25">
      <c r="B3" s="65" t="s">
        <v>227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7" s="12" customFormat="1" ht="31.5" customHeight="1" x14ac:dyDescent="0.25">
      <c r="A4" s="66" t="s">
        <v>0</v>
      </c>
      <c r="B4" s="66"/>
      <c r="C4" s="10" t="s">
        <v>1</v>
      </c>
      <c r="D4" s="10" t="s">
        <v>2</v>
      </c>
      <c r="E4" s="11" t="s">
        <v>3</v>
      </c>
      <c r="F4" s="11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7" ht="22.5" customHeight="1" x14ac:dyDescent="0.25">
      <c r="B5" s="13" t="s">
        <v>14</v>
      </c>
      <c r="C5" s="14">
        <f ca="1">+C6+C12+C22+C32+C48+C65</f>
        <v>125412574.56999998</v>
      </c>
      <c r="D5" s="14">
        <f t="shared" ref="D5:O5" si="0">+D6+D12+D22+D32+D48+D65</f>
        <v>27946713.649999999</v>
      </c>
      <c r="E5" s="14">
        <f t="shared" ca="1" si="0"/>
        <v>29564156.330000002</v>
      </c>
      <c r="F5" s="14">
        <f t="shared" ca="1" si="0"/>
        <v>20050998.469999999</v>
      </c>
      <c r="G5" s="14">
        <f t="shared" ca="1" si="0"/>
        <v>30031184.390000001</v>
      </c>
      <c r="H5" s="14">
        <f t="shared" ca="1" si="0"/>
        <v>17819521.73</v>
      </c>
      <c r="I5" s="14">
        <f t="shared" ca="1" si="0"/>
        <v>0</v>
      </c>
      <c r="J5" s="14">
        <f t="shared" ca="1" si="0"/>
        <v>0</v>
      </c>
      <c r="K5" s="14">
        <f t="shared" ca="1" si="0"/>
        <v>0</v>
      </c>
      <c r="L5" s="14">
        <f t="shared" ca="1" si="0"/>
        <v>0</v>
      </c>
      <c r="M5" s="14">
        <f t="shared" ca="1" si="0"/>
        <v>0</v>
      </c>
      <c r="N5" s="14">
        <f t="shared" ca="1" si="0"/>
        <v>0</v>
      </c>
      <c r="O5" s="14">
        <f t="shared" ca="1" si="0"/>
        <v>0</v>
      </c>
      <c r="Q5" s="15"/>
    </row>
    <row r="6" spans="1:17" ht="22.5" customHeight="1" x14ac:dyDescent="0.25">
      <c r="B6" s="13" t="s">
        <v>15</v>
      </c>
      <c r="C6" s="16">
        <f t="shared" ref="C6:C29" ca="1" si="1">SUM(D6:O6)</f>
        <v>73499731.939999998</v>
      </c>
      <c r="D6" s="14">
        <f t="shared" ref="D6:H6" si="2">SUM(D7:D11)</f>
        <v>13827877.68</v>
      </c>
      <c r="E6" s="14">
        <f t="shared" ca="1" si="2"/>
        <v>14789148.84</v>
      </c>
      <c r="F6" s="14">
        <f t="shared" ca="1" si="2"/>
        <v>15087397.42</v>
      </c>
      <c r="G6" s="14">
        <f t="shared" ca="1" si="2"/>
        <v>14604123.789999999</v>
      </c>
      <c r="H6" s="14">
        <f t="shared" ca="1" si="2"/>
        <v>15191184.210000001</v>
      </c>
      <c r="I6" s="14">
        <f t="shared" ref="I6:O6" ca="1" si="3">SUM(I7:I11)</f>
        <v>0</v>
      </c>
      <c r="J6" s="14">
        <f t="shared" ca="1" si="3"/>
        <v>0</v>
      </c>
      <c r="K6" s="14">
        <f t="shared" ca="1" si="3"/>
        <v>0</v>
      </c>
      <c r="L6" s="14">
        <f t="shared" ca="1" si="3"/>
        <v>0</v>
      </c>
      <c r="M6" s="14">
        <f t="shared" ca="1" si="3"/>
        <v>0</v>
      </c>
      <c r="N6" s="14">
        <f t="shared" ca="1" si="3"/>
        <v>0</v>
      </c>
      <c r="O6" s="14">
        <f t="shared" ca="1" si="3"/>
        <v>0</v>
      </c>
      <c r="Q6" s="15"/>
    </row>
    <row r="7" spans="1:17" ht="22.5" customHeight="1" x14ac:dyDescent="0.25">
      <c r="A7" s="9" t="str">
        <f>MID(B7,1,5)</f>
        <v>2.1.1</v>
      </c>
      <c r="B7" s="17" t="s">
        <v>16</v>
      </c>
      <c r="C7" s="18">
        <f t="shared" ca="1" si="1"/>
        <v>60019071.869999997</v>
      </c>
      <c r="D7" s="19">
        <f>SUMIF(Datos!$E$6:$E$66,A7,Datos!$F$6:$F$67)</f>
        <v>11523402.57</v>
      </c>
      <c r="E7" s="19">
        <f ca="1">SUMIF(Datos!$K$6:$L$66,A7,Datos!$L$6:$L$67)</f>
        <v>12214103.699999999</v>
      </c>
      <c r="F7" s="19">
        <f ca="1">SUMIF(Datos!$Q$6:$R$66,A7,Datos!$R$6:$R$67)</f>
        <v>12013951.65</v>
      </c>
      <c r="G7" s="19">
        <f ca="1">SUMIF(Datos!$W$6:$X$66,A7,Datos!$X$6:$X$67)</f>
        <v>12116902.369999999</v>
      </c>
      <c r="H7" s="19">
        <f ca="1">SUMIF(Datos!$AC$6:$AD$66,A7,Datos!$AD$6:$AD$67)</f>
        <v>12150711.58</v>
      </c>
      <c r="I7" s="19">
        <f ca="1">SUMIF(Datos!$AI$6:$AJ$66,A7,Datos!$AJ$6:$AJ$67)</f>
        <v>0</v>
      </c>
      <c r="J7" s="19">
        <f ca="1">SUMIF(Datos!$AO$6:$AP$65,A7,Datos!$AP$6:$AP$66)</f>
        <v>0</v>
      </c>
      <c r="K7" s="19">
        <f ca="1">SUMIF(Datos!$AU$6:$AV$73,A7,Datos!$AV$6:$AV$73)</f>
        <v>0</v>
      </c>
      <c r="L7" s="19">
        <f ca="1">SUMIF(Datos!$BA$6:$BB$73,A7,Datos!$BB$6:$BB$73)</f>
        <v>0</v>
      </c>
      <c r="M7" s="19">
        <f ca="1">SUMIF(Datos!$BG$6:$BH$73,A7,Datos!$BH$6:$BH$73)</f>
        <v>0</v>
      </c>
      <c r="N7" s="19">
        <f ca="1">SUMIF(Datos!$BM$6:$BN$73,A7,Datos!$BN$6:$BN$73)</f>
        <v>0</v>
      </c>
      <c r="O7" s="19">
        <f ca="1">SUMIF(Datos!$BS$6:$BT$73,A7,Datos!$BT$6:$BT$73)</f>
        <v>0</v>
      </c>
      <c r="Q7" s="15"/>
    </row>
    <row r="8" spans="1:17" ht="22.5" customHeight="1" x14ac:dyDescent="0.25">
      <c r="A8" s="9" t="str">
        <f t="shared" ref="A8:A78" si="4">MID(B8,1,5)</f>
        <v>2.1.2</v>
      </c>
      <c r="B8" s="17" t="s">
        <v>17</v>
      </c>
      <c r="C8" s="18">
        <f t="shared" ca="1" si="1"/>
        <v>3771124.73</v>
      </c>
      <c r="D8" s="19">
        <f>SUMIF(Datos!$E$6:$E$66,A8,Datos!$F$6:$F$67)</f>
        <v>486645.33</v>
      </c>
      <c r="E8" s="19">
        <f ca="1">SUMIF(Datos!$K$6:$L$66,A8,Datos!$L$6:$L$67)</f>
        <v>542179</v>
      </c>
      <c r="F8" s="19">
        <f ca="1">SUMIF(Datos!$Q$6:$R$66,A8,Datos!$R$6:$R$67)</f>
        <v>1219725.5</v>
      </c>
      <c r="G8" s="19">
        <f ca="1">SUMIF(Datos!$W$6:$X$66,A8,Datos!$X$6:$X$67)</f>
        <v>441880.86000000004</v>
      </c>
      <c r="H8" s="19">
        <f ca="1">SUMIF(Datos!$AC$6:$AD$66,A8,Datos!$AD$6:$AD$67)</f>
        <v>1080694.04</v>
      </c>
      <c r="I8" s="19">
        <f ca="1">SUMIF(Datos!$AI$6:$AJ$66,A8,Datos!$AJ$6:$AJ$67)</f>
        <v>0</v>
      </c>
      <c r="J8" s="19">
        <f ca="1">SUMIF(Datos!$AO$6:$AP$65,A8,Datos!$AP$6:$AP$66)</f>
        <v>0</v>
      </c>
      <c r="K8" s="19">
        <f ca="1">SUMIF(Datos!$AU$6:$AV$73,A8,Datos!$AV$6:$AV$73)</f>
        <v>0</v>
      </c>
      <c r="L8" s="19">
        <f ca="1">SUMIF(Datos!$BA$6:$BB$73,A8,Datos!$BB$6:$BB$73)</f>
        <v>0</v>
      </c>
      <c r="M8" s="19">
        <f ca="1">SUMIF(Datos!$BG$6:$BH$73,A8,Datos!$BH$6:$BH$73)</f>
        <v>0</v>
      </c>
      <c r="N8" s="19">
        <f ca="1">SUMIF(Datos!$BM$6:$BN$73,A8,Datos!$BN$6:$BN$73)</f>
        <v>0</v>
      </c>
      <c r="O8" s="19">
        <f ca="1">SUMIF(Datos!$BS$6:$BT$73,A8,Datos!$BT$6:$BT$73)</f>
        <v>0</v>
      </c>
      <c r="Q8" s="15"/>
    </row>
    <row r="9" spans="1:17" ht="22.5" customHeight="1" x14ac:dyDescent="0.25">
      <c r="A9" s="9" t="str">
        <f t="shared" si="4"/>
        <v>2.1.3</v>
      </c>
      <c r="B9" s="20" t="s">
        <v>27</v>
      </c>
      <c r="C9" s="18">
        <f t="shared" ca="1" si="1"/>
        <v>210000</v>
      </c>
      <c r="D9" s="19">
        <f>SUMIF(Datos!$E$6:$E$66,A9,Datos!$F$6:$F$67)</f>
        <v>0</v>
      </c>
      <c r="E9" s="19">
        <f ca="1">SUMIF(Datos!$K$6:$L$66,A9,Datos!$L$6:$L$67)</f>
        <v>105000</v>
      </c>
      <c r="F9" s="19">
        <f ca="1">SUMIF(Datos!$Q$6:$R$66,A9,Datos!$R$6:$R$67)</f>
        <v>0</v>
      </c>
      <c r="G9" s="19">
        <f ca="1">SUMIF(Datos!$W$6:$X$66,A9,Datos!$X$6:$X$67)</f>
        <v>105000</v>
      </c>
      <c r="H9" s="19">
        <f ca="1">SUMIF(Datos!$AC$6:$AD$66,A9,Datos!$AD$6:$AD$67)</f>
        <v>0</v>
      </c>
      <c r="I9" s="19">
        <f ca="1">SUMIF(Datos!$AI$6:$AJ$66,A9,Datos!$AJ$6:$AJ$67)</f>
        <v>0</v>
      </c>
      <c r="J9" s="19">
        <f ca="1">SUMIF(Datos!$AO$6:$AP$65,A9,Datos!$AP$6:$AP$66)</f>
        <v>0</v>
      </c>
      <c r="K9" s="19">
        <f ca="1">SUMIF(Datos!$AU$6:$AV$73,A9,Datos!$AV$6:$AV$73)</f>
        <v>0</v>
      </c>
      <c r="L9" s="19">
        <f ca="1">SUMIF(Datos!$BA$6:$BB$73,A9,Datos!$BB$6:$BB$73)</f>
        <v>0</v>
      </c>
      <c r="M9" s="19">
        <f ca="1">SUMIF(Datos!$BG$6:$BH$73,A9,Datos!$BH$6:$BH$73)</f>
        <v>0</v>
      </c>
      <c r="N9" s="19">
        <f ca="1">SUMIF(Datos!$BM$6:$BN$73,A9,Datos!$BN$6:$BN$73)</f>
        <v>0</v>
      </c>
      <c r="O9" s="19">
        <f ca="1">SUMIF(Datos!$BS$6:$BT$73,A9,Datos!$BT$6:$BT$73)</f>
        <v>0</v>
      </c>
      <c r="Q9" s="15"/>
    </row>
    <row r="10" spans="1:17" ht="22.5" customHeight="1" x14ac:dyDescent="0.25">
      <c r="A10" s="9" t="str">
        <f t="shared" si="4"/>
        <v>2.1.4</v>
      </c>
      <c r="B10" s="20" t="s">
        <v>38</v>
      </c>
      <c r="C10" s="18">
        <f t="shared" ca="1" si="1"/>
        <v>20000</v>
      </c>
      <c r="D10" s="19">
        <f>SUMIF(Datos!$E$6:$E$66,A10,Datos!$F$6:$F$67)</f>
        <v>0</v>
      </c>
      <c r="E10" s="19">
        <f ca="1">SUMIF(Datos!$K$6:$L$66,A10,Datos!$L$6:$L$67)</f>
        <v>0</v>
      </c>
      <c r="F10" s="19">
        <f ca="1">SUMIF(Datos!$Q$6:$R$66,A10,Datos!$R$6:$R$67)</f>
        <v>20000</v>
      </c>
      <c r="G10" s="19">
        <f ca="1">SUMIF(Datos!$W$6:$X$66,A10,Datos!$X$6:$X$67)</f>
        <v>0</v>
      </c>
      <c r="H10" s="19">
        <f ca="1">SUMIF(Datos!$AC$6:$AD$66,A10,Datos!$AD$6:$AD$67)</f>
        <v>0</v>
      </c>
      <c r="I10" s="19">
        <f ca="1">SUMIF(Datos!$AI$6:$AJ$66,A10,Datos!$AJ$6:$AJ$67)</f>
        <v>0</v>
      </c>
      <c r="J10" s="19">
        <f ca="1">SUMIF(Datos!$AO$6:$AP$65,A10,Datos!$AP$6:$AP$66)</f>
        <v>0</v>
      </c>
      <c r="K10" s="19">
        <f ca="1">SUMIF(Datos!$AU$6:$AV$73,A10,Datos!$AV$6:$AV$73)</f>
        <v>0</v>
      </c>
      <c r="L10" s="19">
        <f ca="1">SUMIF(Datos!$BA$6:$BB$73,A10,Datos!$BB$6:$BB$73)</f>
        <v>0</v>
      </c>
      <c r="M10" s="19">
        <f ca="1">SUMIF(Datos!$BG$6:$BH$73,A10,Datos!$BH$6:$BH$73)</f>
        <v>0</v>
      </c>
      <c r="N10" s="19">
        <f ca="1">SUMIF(Datos!$BM$6:$BN$73,A10,Datos!$BN$6:$BN$73)</f>
        <v>0</v>
      </c>
      <c r="O10" s="19">
        <f ca="1">SUMIF(Datos!$BS$6:$BT$73,A10,Datos!$BT$6:$BT$73)</f>
        <v>0</v>
      </c>
      <c r="Q10" s="15"/>
    </row>
    <row r="11" spans="1:17" ht="22.5" customHeight="1" x14ac:dyDescent="0.25">
      <c r="A11" s="9" t="str">
        <f t="shared" si="4"/>
        <v>2.1.5</v>
      </c>
      <c r="B11" s="17" t="s">
        <v>28</v>
      </c>
      <c r="C11" s="18">
        <f t="shared" ca="1" si="1"/>
        <v>9479535.3399999999</v>
      </c>
      <c r="D11" s="19">
        <f>SUMIF(Datos!$E$6:$E$66,A11,Datos!$F$6:$F$67)</f>
        <v>1817829.78</v>
      </c>
      <c r="E11" s="19">
        <f ca="1">SUMIF(Datos!$K$6:$L$66,A11,Datos!$L$6:$L$67)</f>
        <v>1927866.14</v>
      </c>
      <c r="F11" s="19">
        <f ca="1">SUMIF(Datos!$Q$6:$R$66,A11,Datos!$R$6:$R$67)</f>
        <v>1833720.27</v>
      </c>
      <c r="G11" s="19">
        <f ca="1">SUMIF(Datos!$W$6:$X$66,A11,Datos!$X$6:$X$67)</f>
        <v>1940340.56</v>
      </c>
      <c r="H11" s="19">
        <f ca="1">SUMIF(Datos!$AC$6:$AD$66,A11,Datos!$AD$6:$AD$67)</f>
        <v>1959778.59</v>
      </c>
      <c r="I11" s="19">
        <f ca="1">SUMIF(Datos!$AI$6:$AJ$66,A11,Datos!$AJ$6:$AJ$67)</f>
        <v>0</v>
      </c>
      <c r="J11" s="19">
        <f ca="1">SUMIF(Datos!$AO$6:$AP$65,A11,Datos!$AP$6:$AP$66)</f>
        <v>0</v>
      </c>
      <c r="K11" s="19">
        <f ca="1">SUMIF(Datos!$AU$6:$AV$73,A11,Datos!$AV$6:$AV$73)</f>
        <v>0</v>
      </c>
      <c r="L11" s="19">
        <f ca="1">SUMIF(Datos!$BA$6:$BB$73,A11,Datos!$BB$6:$BB$73)</f>
        <v>0</v>
      </c>
      <c r="M11" s="19">
        <f ca="1">SUMIF(Datos!$BG$6:$BH$73,A11,Datos!$BH$6:$BH$73)</f>
        <v>0</v>
      </c>
      <c r="N11" s="19">
        <f ca="1">SUMIF(Datos!$BM$6:$BN$73,A11,Datos!$BN$6:$BN$73)</f>
        <v>0</v>
      </c>
      <c r="O11" s="19">
        <f ca="1">SUMIF(Datos!$BS$6:$BT$73,A11,Datos!$BT$6:$BT$73)</f>
        <v>0</v>
      </c>
      <c r="Q11" s="15"/>
    </row>
    <row r="12" spans="1:17" ht="22.5" customHeight="1" x14ac:dyDescent="0.25">
      <c r="B12" s="13" t="s">
        <v>18</v>
      </c>
      <c r="C12" s="16">
        <f t="shared" ca="1" si="1"/>
        <v>19030789.699999996</v>
      </c>
      <c r="D12" s="14">
        <f t="shared" ref="D12:H12" si="5">SUM(D13:D21)</f>
        <v>7037215.5799999991</v>
      </c>
      <c r="E12" s="14">
        <f t="shared" ca="1" si="5"/>
        <v>5047358.5199999996</v>
      </c>
      <c r="F12" s="14">
        <f t="shared" ca="1" si="5"/>
        <v>3390796.98</v>
      </c>
      <c r="G12" s="14">
        <f t="shared" ca="1" si="5"/>
        <v>1685771.9000000001</v>
      </c>
      <c r="H12" s="14">
        <f t="shared" ca="1" si="5"/>
        <v>1869646.7199999997</v>
      </c>
      <c r="I12" s="14">
        <f t="shared" ref="I12:O12" ca="1" si="6">SUM(I13:I21)</f>
        <v>0</v>
      </c>
      <c r="J12" s="14">
        <f t="shared" ca="1" si="6"/>
        <v>0</v>
      </c>
      <c r="K12" s="14">
        <f t="shared" ca="1" si="6"/>
        <v>0</v>
      </c>
      <c r="L12" s="14">
        <f t="shared" ca="1" si="6"/>
        <v>0</v>
      </c>
      <c r="M12" s="14">
        <f t="shared" ca="1" si="6"/>
        <v>0</v>
      </c>
      <c r="N12" s="14">
        <f t="shared" ca="1" si="6"/>
        <v>0</v>
      </c>
      <c r="O12" s="14">
        <f t="shared" ca="1" si="6"/>
        <v>0</v>
      </c>
      <c r="Q12" s="15"/>
    </row>
    <row r="13" spans="1:17" ht="22.5" customHeight="1" x14ac:dyDescent="0.25">
      <c r="A13" s="9" t="str">
        <f t="shared" si="4"/>
        <v>2.2.1</v>
      </c>
      <c r="B13" s="17" t="s">
        <v>19</v>
      </c>
      <c r="C13" s="18">
        <f t="shared" ca="1" si="1"/>
        <v>1584214.1800000002</v>
      </c>
      <c r="D13" s="19">
        <f>SUMIF(Datos!$E$6:$E$66,A13,Datos!$F$6:$F$67)</f>
        <v>441772.79000000004</v>
      </c>
      <c r="E13" s="19">
        <f ca="1">SUMIF(Datos!$K$6:$L$66,A13,Datos!$L$6:$L$67)</f>
        <v>23947.75</v>
      </c>
      <c r="F13" s="19">
        <f ca="1">SUMIF(Datos!$Q$6:$R$66,A13,Datos!$R$6:$R$67)</f>
        <v>458037.01999999996</v>
      </c>
      <c r="G13" s="19">
        <f ca="1">SUMIF(Datos!$W$6:$X$66,A13,Datos!$X$6:$X$67)</f>
        <v>164578.28</v>
      </c>
      <c r="H13" s="19">
        <f ca="1">SUMIF(Datos!$AC$6:$AD$66,A13,Datos!$AD$6:$AD$67)</f>
        <v>495878.34</v>
      </c>
      <c r="I13" s="19">
        <f ca="1">SUMIF(Datos!$AI$6:$AJ$66,A13,Datos!$AJ$6:$AJ$67)</f>
        <v>0</v>
      </c>
      <c r="J13" s="19">
        <f ca="1">SUMIF(Datos!$AO$6:$AP$65,A13,Datos!$AP$6:$AP$66)</f>
        <v>0</v>
      </c>
      <c r="K13" s="19">
        <f ca="1">SUMIF(Datos!$AU$6:$AV$73,A13,Datos!$AV$6:$AV$73)</f>
        <v>0</v>
      </c>
      <c r="L13" s="19">
        <f ca="1">SUMIF(Datos!$BA$6:$BB$73,A13,Datos!$BB$6:$BB$73)</f>
        <v>0</v>
      </c>
      <c r="M13" s="19">
        <f ca="1">SUMIF(Datos!$BG$6:$BH$73,A13,Datos!$BH$6:$BH$73)</f>
        <v>0</v>
      </c>
      <c r="N13" s="19">
        <f ca="1">SUMIF(Datos!$BM$6:$BN$73,A13,Datos!$BN$6:$BN$73)</f>
        <v>0</v>
      </c>
      <c r="O13" s="19">
        <f ca="1">SUMIF(Datos!$BS$6:$BT$73,A13,Datos!$BT$6:$BT$73)</f>
        <v>0</v>
      </c>
      <c r="Q13" s="15"/>
    </row>
    <row r="14" spans="1:17" ht="22.5" customHeight="1" x14ac:dyDescent="0.25">
      <c r="A14" s="9" t="str">
        <f t="shared" si="4"/>
        <v>2.2.2</v>
      </c>
      <c r="B14" s="17" t="s">
        <v>29</v>
      </c>
      <c r="C14" s="18">
        <f t="shared" ca="1" si="1"/>
        <v>454156</v>
      </c>
      <c r="D14" s="19">
        <f>SUMIF(Datos!$E$6:$E$66,A14,Datos!$F$6:$F$67)</f>
        <v>1631</v>
      </c>
      <c r="E14" s="19">
        <f ca="1">SUMIF(Datos!$K$6:$L$66,A14,Datos!$L$6:$L$67)</f>
        <v>106000</v>
      </c>
      <c r="F14" s="19">
        <f ca="1">SUMIF(Datos!$Q$6:$R$66,A14,Datos!$R$6:$R$67)</f>
        <v>87435</v>
      </c>
      <c r="G14" s="19">
        <f ca="1">SUMIF(Datos!$W$6:$X$66,A14,Datos!$X$6:$X$67)</f>
        <v>165090</v>
      </c>
      <c r="H14" s="19">
        <f ca="1">SUMIF(Datos!$AC$6:$AD$66,A14,Datos!$AD$6:$AD$67)</f>
        <v>94000</v>
      </c>
      <c r="I14" s="19">
        <f ca="1">SUMIF(Datos!$AI$6:$AJ$66,A14,Datos!$AJ$6:$AJ$67)</f>
        <v>0</v>
      </c>
      <c r="J14" s="19">
        <f ca="1">SUMIF(Datos!$AO$6:$AP$65,A14,Datos!$AP$6:$AP$66)</f>
        <v>0</v>
      </c>
      <c r="K14" s="19">
        <f ca="1">SUMIF(Datos!$AU$6:$AV$73,A14,Datos!$AV$6:$AV$73)</f>
        <v>0</v>
      </c>
      <c r="L14" s="19">
        <f ca="1">SUMIF(Datos!$BA$6:$BB$73,A14,Datos!$BB$6:$BB$73)</f>
        <v>0</v>
      </c>
      <c r="M14" s="19">
        <f ca="1">SUMIF(Datos!$BG$6:$BH$73,A14,Datos!$BH$6:$BH$73)</f>
        <v>0</v>
      </c>
      <c r="N14" s="19">
        <f ca="1">SUMIF(Datos!$BM$6:$BN$73,A14,Datos!$BN$6:$BN$73)</f>
        <v>0</v>
      </c>
      <c r="O14" s="19">
        <f ca="1">SUMIF(Datos!$BS$6:$BT$73,A14,Datos!$BT$6:$BT$73)</f>
        <v>0</v>
      </c>
      <c r="Q14" s="15"/>
    </row>
    <row r="15" spans="1:17" ht="22.5" customHeight="1" x14ac:dyDescent="0.25">
      <c r="A15" s="9" t="str">
        <f t="shared" si="4"/>
        <v>2.2.3</v>
      </c>
      <c r="B15" s="21" t="s">
        <v>30</v>
      </c>
      <c r="C15" s="18">
        <f t="shared" ca="1" si="1"/>
        <v>388450</v>
      </c>
      <c r="D15" s="19">
        <f>SUMIF(Datos!$E$6:$E$66,A15,Datos!$F$6:$F$67)</f>
        <v>82900</v>
      </c>
      <c r="E15" s="19">
        <f ca="1">SUMIF(Datos!$K$6:$L$66,A15,Datos!$L$6:$L$67)</f>
        <v>63300</v>
      </c>
      <c r="F15" s="19">
        <f ca="1">SUMIF(Datos!$Q$6:$R$66,A15,Datos!$R$6:$R$67)</f>
        <v>84200</v>
      </c>
      <c r="G15" s="19">
        <f ca="1">SUMIF(Datos!$W$6:$X$66,A15,Datos!$X$6:$X$67)</f>
        <v>98350</v>
      </c>
      <c r="H15" s="19">
        <f ca="1">SUMIF(Datos!$AC$6:$AD$66,A15,Datos!$AD$6:$AD$67)</f>
        <v>59700</v>
      </c>
      <c r="I15" s="19">
        <f ca="1">SUMIF(Datos!$AI$6:$AJ$66,A15,Datos!$AJ$6:$AJ$67)</f>
        <v>0</v>
      </c>
      <c r="J15" s="19">
        <f ca="1">SUMIF(Datos!$AO$6:$AP$65,A15,Datos!$AP$6:$AP$66)</f>
        <v>0</v>
      </c>
      <c r="K15" s="19">
        <f ca="1">SUMIF(Datos!$AU$6:$AV$73,A15,Datos!$AV$6:$AV$73)</f>
        <v>0</v>
      </c>
      <c r="L15" s="19">
        <f ca="1">SUMIF(Datos!$BA$6:$BB$73,A15,Datos!$BB$6:$BB$73)</f>
        <v>0</v>
      </c>
      <c r="M15" s="19">
        <f ca="1">SUMIF(Datos!$BG$6:$BH$73,A15,Datos!$BH$6:$BH$73)</f>
        <v>0</v>
      </c>
      <c r="N15" s="19">
        <f ca="1">SUMIF(Datos!$BM$6:$BN$73,A15,Datos!$BN$6:$BN$73)</f>
        <v>0</v>
      </c>
      <c r="O15" s="19">
        <f ca="1">SUMIF(Datos!$BS$6:$BT$73,A15,Datos!$BT$6:$BT$73)</f>
        <v>0</v>
      </c>
      <c r="Q15" s="15"/>
    </row>
    <row r="16" spans="1:17" ht="22.5" customHeight="1" x14ac:dyDescent="0.25">
      <c r="A16" s="9" t="str">
        <f t="shared" si="4"/>
        <v>2.2.4</v>
      </c>
      <c r="B16" s="21" t="s">
        <v>20</v>
      </c>
      <c r="C16" s="18">
        <f t="shared" ca="1" si="1"/>
        <v>681068</v>
      </c>
      <c r="D16" s="19">
        <f>SUMIF(Datos!$E$6:$E$66,A16,Datos!$F$6:$F$67)</f>
        <v>133127</v>
      </c>
      <c r="E16" s="19">
        <f ca="1">SUMIF(Datos!$K$6:$L$66,A16,Datos!$L$6:$L$67)</f>
        <v>15265</v>
      </c>
      <c r="F16" s="19">
        <f ca="1">SUMIF(Datos!$Q$6:$R$66,A16,Datos!$R$6:$R$67)</f>
        <v>255909</v>
      </c>
      <c r="G16" s="19">
        <f ca="1">SUMIF(Datos!$W$6:$X$66,A16,Datos!$X$6:$X$67)</f>
        <v>170407</v>
      </c>
      <c r="H16" s="19">
        <f ca="1">SUMIF(Datos!$AC$6:$AD$66,A16,Datos!$AD$6:$AD$67)</f>
        <v>106360</v>
      </c>
      <c r="I16" s="19">
        <f ca="1">SUMIF(Datos!$AI$6:$AJ$66,A16,Datos!$AJ$6:$AJ$67)</f>
        <v>0</v>
      </c>
      <c r="J16" s="19">
        <f ca="1">SUMIF(Datos!$AO$6:$AP$65,A16,Datos!$AP$6:$AP$66)</f>
        <v>0</v>
      </c>
      <c r="K16" s="19">
        <f ca="1">SUMIF(Datos!$AU$6:$AV$73,A16,Datos!$AV$6:$AV$73)</f>
        <v>0</v>
      </c>
      <c r="L16" s="19">
        <f ca="1">SUMIF(Datos!$BA$6:$BB$73,A16,Datos!$BB$6:$BB$73)</f>
        <v>0</v>
      </c>
      <c r="M16" s="19">
        <f ca="1">SUMIF(Datos!$BG$6:$BH$73,A16,Datos!$BH$6:$BH$73)</f>
        <v>0</v>
      </c>
      <c r="N16" s="19">
        <f ca="1">SUMIF(Datos!$BM$6:$BN$73,A16,Datos!$BN$6:$BN$73)</f>
        <v>0</v>
      </c>
      <c r="O16" s="19">
        <f ca="1">SUMIF(Datos!$BS$6:$BT$73,A16,Datos!$BT$6:$BT$73)</f>
        <v>0</v>
      </c>
      <c r="Q16" s="15"/>
    </row>
    <row r="17" spans="1:18" ht="22.5" customHeight="1" x14ac:dyDescent="0.25">
      <c r="A17" s="9" t="str">
        <f t="shared" si="4"/>
        <v>2.2.5</v>
      </c>
      <c r="B17" s="21" t="s">
        <v>31</v>
      </c>
      <c r="C17" s="18">
        <f t="shared" ca="1" si="1"/>
        <v>1831994.5</v>
      </c>
      <c r="D17" s="19">
        <f>SUMIF(Datos!$E$6:$E$66,A17,Datos!$F$6:$F$67)</f>
        <v>99146</v>
      </c>
      <c r="E17" s="19">
        <f ca="1">SUMIF(Datos!$K$6:$L$66,A17,Datos!$L$6:$L$67)</f>
        <v>366712</v>
      </c>
      <c r="F17" s="19">
        <f ca="1">SUMIF(Datos!$Q$6:$R$66,A17,Datos!$R$6:$R$67)</f>
        <v>935536.5</v>
      </c>
      <c r="G17" s="19">
        <f ca="1">SUMIF(Datos!$W$6:$X$66,A17,Datos!$X$6:$X$67)</f>
        <v>40000</v>
      </c>
      <c r="H17" s="19">
        <f ca="1">SUMIF(Datos!$AC$6:$AD$66,A17,Datos!$AD$6:$AD$67)</f>
        <v>390600</v>
      </c>
      <c r="I17" s="19">
        <f ca="1">SUMIF(Datos!$AI$6:$AJ$66,A17,Datos!$AJ$6:$AJ$67)</f>
        <v>0</v>
      </c>
      <c r="J17" s="19">
        <f ca="1">SUMIF(Datos!$AO$6:$AP$65,A17,Datos!$AP$6:$AP$66)</f>
        <v>0</v>
      </c>
      <c r="K17" s="19">
        <f ca="1">SUMIF(Datos!$AU$6:$AV$73,A17,Datos!$AV$6:$AV$73)</f>
        <v>0</v>
      </c>
      <c r="L17" s="19">
        <f ca="1">SUMIF(Datos!$BA$6:$BB$73,A17,Datos!$BB$6:$BB$73)</f>
        <v>0</v>
      </c>
      <c r="M17" s="19">
        <f ca="1">SUMIF(Datos!$BG$6:$BH$73,A17,Datos!$BH$6:$BH$73)</f>
        <v>0</v>
      </c>
      <c r="N17" s="19">
        <f ca="1">SUMIF(Datos!$BM$6:$BN$73,A17,Datos!$BN$6:$BN$73)</f>
        <v>0</v>
      </c>
      <c r="O17" s="19">
        <f ca="1">SUMIF(Datos!$BS$6:$BT$73,A17,Datos!$BT$6:$BT$73)</f>
        <v>0</v>
      </c>
      <c r="Q17" s="15"/>
    </row>
    <row r="18" spans="1:18" ht="22.5" customHeight="1" x14ac:dyDescent="0.25">
      <c r="A18" s="9" t="str">
        <f t="shared" si="4"/>
        <v>2.2.6</v>
      </c>
      <c r="B18" s="21" t="s">
        <v>32</v>
      </c>
      <c r="C18" s="18">
        <f t="shared" ca="1" si="1"/>
        <v>0</v>
      </c>
      <c r="D18" s="19">
        <f>SUMIF(Datos!$E$6:$E$66,A18,Datos!$F$6:$F$67)</f>
        <v>0</v>
      </c>
      <c r="E18" s="19">
        <f ca="1">SUMIF(Datos!$K$6:$L$66,A18,Datos!$L$6:$L$67)</f>
        <v>0</v>
      </c>
      <c r="F18" s="19">
        <f ca="1">SUMIF(Datos!$Q$6:$R$66,A18,Datos!$R$6:$R$67)</f>
        <v>0</v>
      </c>
      <c r="G18" s="19">
        <f ca="1">SUMIF(Datos!$W$6:$X$66,A18,Datos!$X$6:$X$67)</f>
        <v>0</v>
      </c>
      <c r="H18" s="19">
        <f ca="1">SUMIF(Datos!$AC$6:$AD$66,A18,Datos!$AD$6:$AD$67)</f>
        <v>0</v>
      </c>
      <c r="I18" s="19">
        <f ca="1">SUMIF(Datos!$AI$6:$AJ$66,A18,Datos!$AJ$6:$AJ$67)</f>
        <v>0</v>
      </c>
      <c r="J18" s="19">
        <f ca="1">SUMIF(Datos!$AO$6:$AP$65,A18,Datos!$AP$6:$AP$66)</f>
        <v>0</v>
      </c>
      <c r="K18" s="19">
        <f ca="1">SUMIF(Datos!$AU$6:$AV$73,A18,Datos!$AV$6:$AV$73)</f>
        <v>0</v>
      </c>
      <c r="L18" s="19">
        <f ca="1">SUMIF(Datos!$BA$6:$BB$73,A18,Datos!$BB$6:$BB$73)</f>
        <v>0</v>
      </c>
      <c r="M18" s="19">
        <f ca="1">SUMIF(Datos!$BG$6:$BH$73,A18,Datos!$BH$6:$BH$73)</f>
        <v>0</v>
      </c>
      <c r="N18" s="19">
        <f ca="1">SUMIF(Datos!$BM$6:$BN$73,A18,Datos!$BN$6:$BN$73)</f>
        <v>0</v>
      </c>
      <c r="O18" s="19">
        <f ca="1">SUMIF(Datos!$BS$6:$BT$73,A18,Datos!$BT$6:$BT$73)</f>
        <v>0</v>
      </c>
      <c r="Q18" s="15"/>
    </row>
    <row r="19" spans="1:18" ht="22.5" customHeight="1" x14ac:dyDescent="0.25">
      <c r="A19" s="9" t="str">
        <f t="shared" si="4"/>
        <v>2.2.7</v>
      </c>
      <c r="B19" s="20" t="s">
        <v>40</v>
      </c>
      <c r="C19" s="18">
        <f t="shared" ca="1" si="1"/>
        <v>8027276.9399999995</v>
      </c>
      <c r="D19" s="19">
        <f>SUMIF(Datos!$E$6:$E$66,A19,Datos!$F$6:$F$67)</f>
        <v>4397243.7799999993</v>
      </c>
      <c r="E19" s="19">
        <f ca="1">SUMIF(Datos!$K$6:$L$66,A19,Datos!$L$6:$L$67)</f>
        <v>2490870.23</v>
      </c>
      <c r="F19" s="19">
        <f ca="1">SUMIF(Datos!$Q$6:$R$66,A19,Datos!$R$6:$R$67)</f>
        <v>843926.41999999993</v>
      </c>
      <c r="G19" s="19">
        <f ca="1">SUMIF(Datos!$W$6:$X$66,A19,Datos!$X$6:$X$67)</f>
        <v>112526.07</v>
      </c>
      <c r="H19" s="19">
        <f ca="1">SUMIF(Datos!$AC$6:$AD$66,A19,Datos!$AD$6:$AD$67)</f>
        <v>182710.4399999998</v>
      </c>
      <c r="I19" s="19">
        <f ca="1">SUMIF(Datos!$AI$6:$AJ$66,A19,Datos!$AJ$6:$AJ$67)</f>
        <v>0</v>
      </c>
      <c r="J19" s="19">
        <f ca="1">SUMIF(Datos!$AO$6:$AP$65,A19,Datos!$AP$6:$AP$66)</f>
        <v>0</v>
      </c>
      <c r="K19" s="19">
        <f ca="1">SUMIF(Datos!$AU$6:$AV$73,A19,Datos!$AV$6:$AV$73)</f>
        <v>0</v>
      </c>
      <c r="L19" s="19">
        <f ca="1">SUMIF(Datos!$BA$6:$BB$73,A19,Datos!$BB$6:$BB$73)</f>
        <v>0</v>
      </c>
      <c r="M19" s="19">
        <f ca="1">SUMIF(Datos!$BG$6:$BH$73,A19,Datos!$BH$6:$BH$73)</f>
        <v>0</v>
      </c>
      <c r="N19" s="19">
        <f ca="1">SUMIF(Datos!$BM$6:$BN$73,A19,Datos!$BN$6:$BN$73)</f>
        <v>0</v>
      </c>
      <c r="O19" s="19">
        <f ca="1">SUMIF(Datos!$BS$6:$BT$73,A19,Datos!$BT$6:$BT$73)</f>
        <v>0</v>
      </c>
      <c r="Q19" s="15"/>
      <c r="R19" s="15"/>
    </row>
    <row r="20" spans="1:18" ht="22.5" customHeight="1" x14ac:dyDescent="0.25">
      <c r="A20" s="9" t="str">
        <f t="shared" si="4"/>
        <v>2.2.8</v>
      </c>
      <c r="B20" s="20" t="s">
        <v>36</v>
      </c>
      <c r="C20" s="18">
        <f t="shared" ca="1" si="1"/>
        <v>5877681.5300000003</v>
      </c>
      <c r="D20" s="19">
        <f>SUMIF(Datos!$E$6:$E$66,A20,Datos!$F$6:$F$67)</f>
        <v>1821233.01</v>
      </c>
      <c r="E20" s="19">
        <f ca="1">SUMIF(Datos!$K$6:$L$66,A20,Datos!$L$6:$L$67)</f>
        <v>1972863.54</v>
      </c>
      <c r="F20" s="19">
        <f ca="1">SUMIF(Datos!$Q$6:$R$66,A20,Datos!$R$6:$R$67)</f>
        <v>654839.02</v>
      </c>
      <c r="G20" s="19">
        <f ca="1">SUMIF(Datos!$W$6:$X$66,A20,Datos!$X$6:$X$67)</f>
        <v>888348.02</v>
      </c>
      <c r="H20" s="19">
        <f ca="1">SUMIF(Datos!$AC$6:$AD$66,A20,Datos!$AD$6:$AD$67)</f>
        <v>540397.94000000006</v>
      </c>
      <c r="I20" s="19">
        <f ca="1">SUMIF(Datos!$AI$6:$AJ$66,A20,Datos!$AJ$6:$AJ$67)</f>
        <v>0</v>
      </c>
      <c r="J20" s="19">
        <f ca="1">SUMIF(Datos!$AO$6:$AP$65,A20,Datos!$AP$6:$AP$66)</f>
        <v>0</v>
      </c>
      <c r="K20" s="19">
        <f ca="1">SUMIF(Datos!$AU$6:$AV$73,A20,Datos!$AV$6:$AV$73)</f>
        <v>0</v>
      </c>
      <c r="L20" s="19">
        <f ca="1">SUMIF(Datos!$BA$6:$BB$73,A20,Datos!$BB$6:$BB$73)</f>
        <v>0</v>
      </c>
      <c r="M20" s="19">
        <f ca="1">SUMIF(Datos!$BG$6:$BH$73,A20,Datos!$BH$6:$BH$73)</f>
        <v>0</v>
      </c>
      <c r="N20" s="19">
        <f ca="1">SUMIF(Datos!$BM$6:$BN$73,A20,Datos!$BN$6:$BN$73)</f>
        <v>0</v>
      </c>
      <c r="O20" s="19">
        <f ca="1">SUMIF(Datos!$BS$6:$BT$73,A20,Datos!$BT$6:$BT$73)</f>
        <v>0</v>
      </c>
      <c r="Q20" s="15"/>
      <c r="R20" s="15"/>
    </row>
    <row r="21" spans="1:18" ht="22.5" customHeight="1" x14ac:dyDescent="0.25">
      <c r="A21" s="9" t="str">
        <f t="shared" si="4"/>
        <v>2.2.9</v>
      </c>
      <c r="B21" s="20" t="s">
        <v>37</v>
      </c>
      <c r="C21" s="18">
        <f t="shared" ca="1" si="1"/>
        <v>185948.55000000002</v>
      </c>
      <c r="D21" s="19">
        <f>SUMIF(Datos!$E$6:$E$66,A21,Datos!$F$6:$F$67)</f>
        <v>60162</v>
      </c>
      <c r="E21" s="19">
        <f ca="1">SUMIF(Datos!$K$6:$L$66,A21,Datos!$L$6:$L$67)</f>
        <v>8400</v>
      </c>
      <c r="F21" s="19">
        <f ca="1">SUMIF(Datos!$Q$6:$R$66,A21,Datos!$R$6:$R$67)</f>
        <v>70914.02</v>
      </c>
      <c r="G21" s="19">
        <f ca="1">SUMIF(Datos!$W$6:$X$66,A21,Datos!$X$6:$X$67)</f>
        <v>46472.53</v>
      </c>
      <c r="H21" s="19">
        <f ca="1">SUMIF(Datos!$AC$6:$AD$66,A21,Datos!$AD$6:$AD$67)</f>
        <v>0</v>
      </c>
      <c r="I21" s="19">
        <f ca="1">SUMIF(Datos!$AI$6:$AJ$66,A21,Datos!$AJ$6:$AJ$67)</f>
        <v>0</v>
      </c>
      <c r="J21" s="19">
        <f ca="1">SUMIF(Datos!$AO$6:$AP$65,A21,Datos!$AP$6:$AP$66)</f>
        <v>0</v>
      </c>
      <c r="K21" s="19">
        <f ca="1">SUMIF(Datos!$AU$6:$AV$73,A21,Datos!$AV$6:$AV$73)</f>
        <v>0</v>
      </c>
      <c r="L21" s="19">
        <f ca="1">SUMIF(Datos!$BA$6:$BB$73,A21,Datos!$BB$6:$BB$73)</f>
        <v>0</v>
      </c>
      <c r="M21" s="19">
        <f ca="1">SUMIF(Datos!$BG$6:$BH$73,A21,Datos!$BH$6:$BH$73)</f>
        <v>0</v>
      </c>
      <c r="N21" s="19">
        <f ca="1">SUMIF(Datos!$BM$6:$BN$73,A21,Datos!$BN$6:$BN$73)</f>
        <v>0</v>
      </c>
      <c r="O21" s="19">
        <f ca="1">SUMIF(Datos!$BS$6:$BT$73,A21,Datos!$BT$6:$BT$73)</f>
        <v>0</v>
      </c>
      <c r="Q21" s="22"/>
    </row>
    <row r="22" spans="1:18" ht="22.5" customHeight="1" x14ac:dyDescent="0.25">
      <c r="B22" s="13" t="s">
        <v>21</v>
      </c>
      <c r="C22" s="16">
        <f t="shared" ca="1" si="1"/>
        <v>5354179.97</v>
      </c>
      <c r="D22" s="16">
        <f t="shared" ref="D22:H22" si="7">SUM(D23:D31)</f>
        <v>505803.76</v>
      </c>
      <c r="E22" s="16">
        <f t="shared" ca="1" si="7"/>
        <v>2650008.8499999996</v>
      </c>
      <c r="F22" s="16">
        <f t="shared" ca="1" si="7"/>
        <v>1165614.98</v>
      </c>
      <c r="G22" s="16">
        <f t="shared" ca="1" si="7"/>
        <v>530642.53</v>
      </c>
      <c r="H22" s="16">
        <f t="shared" ca="1" si="7"/>
        <v>502109.85000000003</v>
      </c>
      <c r="I22" s="16">
        <f t="shared" ref="I22:O22" ca="1" si="8">SUM(I23:I31)</f>
        <v>0</v>
      </c>
      <c r="J22" s="16">
        <f t="shared" ca="1" si="8"/>
        <v>0</v>
      </c>
      <c r="K22" s="16">
        <f t="shared" ca="1" si="8"/>
        <v>0</v>
      </c>
      <c r="L22" s="16">
        <f t="shared" ca="1" si="8"/>
        <v>0</v>
      </c>
      <c r="M22" s="16">
        <f t="shared" ca="1" si="8"/>
        <v>0</v>
      </c>
      <c r="N22" s="16">
        <f t="shared" ca="1" si="8"/>
        <v>0</v>
      </c>
      <c r="O22" s="16">
        <f t="shared" ca="1" si="8"/>
        <v>0</v>
      </c>
      <c r="Q22" s="15"/>
    </row>
    <row r="23" spans="1:18" ht="22.5" customHeight="1" x14ac:dyDescent="0.25">
      <c r="A23" s="9" t="str">
        <f t="shared" si="4"/>
        <v>2.3.1</v>
      </c>
      <c r="B23" s="17" t="s">
        <v>39</v>
      </c>
      <c r="C23" s="18">
        <f t="shared" ca="1" si="1"/>
        <v>168863.72</v>
      </c>
      <c r="D23" s="19">
        <f>SUMIF(Datos!$E$6:$E$66,A23,Datos!$F$6:$F$67)</f>
        <v>7230.09</v>
      </c>
      <c r="E23" s="19">
        <f ca="1">SUMIF(Datos!$K$6:$L$66,A23,Datos!$L$6:$L$67)</f>
        <v>75511.67</v>
      </c>
      <c r="F23" s="19">
        <f ca="1">SUMIF(Datos!$Q$6:$R$66,A23,Datos!$R$6:$R$67)</f>
        <v>24845.73</v>
      </c>
      <c r="G23" s="19">
        <f ca="1">SUMIF(Datos!$W$6:$X$66,A23,Datos!$X$6:$X$67)</f>
        <v>14670.58</v>
      </c>
      <c r="H23" s="19">
        <f ca="1">SUMIF(Datos!$AC$6:$AD$66,A23,Datos!$AD$6:$AD$67)</f>
        <v>46605.65</v>
      </c>
      <c r="I23" s="19">
        <f ca="1">SUMIF(Datos!$AI$6:$AJ$66,A23,Datos!$AJ$6:$AJ$67)</f>
        <v>0</v>
      </c>
      <c r="J23" s="19">
        <f ca="1">SUMIF(Datos!$AO$6:$AP$65,A23,Datos!$AP$6:$AP$66)</f>
        <v>0</v>
      </c>
      <c r="K23" s="19">
        <f ca="1">SUMIF(Datos!$AU$6:$AV$73,A23,Datos!$AV$6:$AV$73)</f>
        <v>0</v>
      </c>
      <c r="L23" s="19">
        <f ca="1">SUMIF(Datos!$BA$6:$BB$73,A23,Datos!$BB$6:$BB$73)</f>
        <v>0</v>
      </c>
      <c r="M23" s="19">
        <f ca="1">SUMIF(Datos!$BG$6:$BH$73,A23,Datos!$BH$6:$BH$73)</f>
        <v>0</v>
      </c>
      <c r="N23" s="19">
        <f ca="1">SUMIF(Datos!$BM$6:$BN$73,A23,Datos!$BN$6:$BN$73)</f>
        <v>0</v>
      </c>
      <c r="O23" s="19">
        <f ca="1">SUMIF(Datos!$BS$6:$BT$73,A23,Datos!$BT$6:$BT$73)</f>
        <v>0</v>
      </c>
      <c r="Q23" s="15"/>
    </row>
    <row r="24" spans="1:18" ht="22.5" customHeight="1" x14ac:dyDescent="0.25">
      <c r="A24" s="9" t="str">
        <f t="shared" si="4"/>
        <v>2.3.2</v>
      </c>
      <c r="B24" s="17" t="s">
        <v>22</v>
      </c>
      <c r="C24" s="18">
        <f t="shared" ca="1" si="1"/>
        <v>950</v>
      </c>
      <c r="D24" s="19">
        <f>SUMIF(Datos!$E$6:$E$66,A24,Datos!$F$6:$F$67)</f>
        <v>0</v>
      </c>
      <c r="E24" s="19">
        <f ca="1">SUMIF(Datos!$K$6:$L$66,A24,Datos!$L$6:$L$67)</f>
        <v>950</v>
      </c>
      <c r="F24" s="19">
        <f ca="1">SUMIF(Datos!$Q$6:$R$66,A24,Datos!$R$6:$R$67)</f>
        <v>0</v>
      </c>
      <c r="G24" s="19">
        <f ca="1">SUMIF(Datos!$W$6:$X$66,A24,Datos!$X$6:$X$67)</f>
        <v>0</v>
      </c>
      <c r="H24" s="19">
        <f ca="1">SUMIF(Datos!$AC$6:$AD$66,A24,Datos!$AD$6:$AD$67)</f>
        <v>0</v>
      </c>
      <c r="I24" s="19">
        <f ca="1">SUMIF(Datos!$AI$6:$AJ$66,A24,Datos!$AJ$6:$AJ$67)</f>
        <v>0</v>
      </c>
      <c r="J24" s="19">
        <f ca="1">SUMIF(Datos!$AO$6:$AP$65,A24,Datos!$AP$6:$AP$66)</f>
        <v>0</v>
      </c>
      <c r="K24" s="19">
        <f ca="1">SUMIF(Datos!$AU$6:$AV$73,A24,Datos!$AV$6:$AV$73)</f>
        <v>0</v>
      </c>
      <c r="L24" s="19">
        <f ca="1">SUMIF(Datos!$BA$6:$BB$73,A24,Datos!$BB$6:$BB$73)</f>
        <v>0</v>
      </c>
      <c r="M24" s="19">
        <f ca="1">SUMIF(Datos!$BG$6:$BH$73,A24,Datos!$BH$6:$BH$73)</f>
        <v>0</v>
      </c>
      <c r="N24" s="19">
        <f ca="1">SUMIF(Datos!$BM$6:$BN$73,A24,Datos!$BN$6:$BN$73)</f>
        <v>0</v>
      </c>
      <c r="O24" s="19">
        <f ca="1">SUMIF(Datos!$BS$6:$BT$73,A24,Datos!$BT$6:$BT$73)</f>
        <v>0</v>
      </c>
      <c r="Q24" s="15"/>
    </row>
    <row r="25" spans="1:18" ht="22.5" customHeight="1" x14ac:dyDescent="0.25">
      <c r="A25" s="9" t="str">
        <f t="shared" si="4"/>
        <v>2.3.3</v>
      </c>
      <c r="B25" s="17" t="s">
        <v>33</v>
      </c>
      <c r="C25" s="18">
        <f t="shared" ca="1" si="1"/>
        <v>302871</v>
      </c>
      <c r="D25" s="19">
        <f>SUMIF(Datos!$E$6:$E$66,A25,Datos!$F$6:$F$67)</f>
        <v>2300</v>
      </c>
      <c r="E25" s="19">
        <f ca="1">SUMIF(Datos!$K$6:$L$66,A25,Datos!$L$6:$L$67)</f>
        <v>3500</v>
      </c>
      <c r="F25" s="19">
        <f ca="1">SUMIF(Datos!$Q$6:$R$66,A25,Datos!$R$6:$R$67)</f>
        <v>266471</v>
      </c>
      <c r="G25" s="19">
        <f ca="1">SUMIF(Datos!$W$6:$X$66,A25,Datos!$X$6:$X$67)</f>
        <v>30600</v>
      </c>
      <c r="H25" s="19">
        <f ca="1">SUMIF(Datos!$AC$6:$AD$66,A25,Datos!$AD$6:$AD$67)</f>
        <v>0</v>
      </c>
      <c r="I25" s="19">
        <f ca="1">SUMIF(Datos!$AI$6:$AJ$66,A25,Datos!$AJ$6:$AJ$67)</f>
        <v>0</v>
      </c>
      <c r="J25" s="19">
        <f ca="1">SUMIF(Datos!$AO$6:$AP$65,A25,Datos!$AP$6:$AP$66)</f>
        <v>0</v>
      </c>
      <c r="K25" s="19">
        <f ca="1">SUMIF(Datos!$AU$6:$AV$73,A25,Datos!$AV$6:$AV$73)</f>
        <v>0</v>
      </c>
      <c r="L25" s="19">
        <f ca="1">SUMIF(Datos!$BA$6:$BB$73,A25,Datos!$BB$6:$BB$73)</f>
        <v>0</v>
      </c>
      <c r="M25" s="19">
        <f ca="1">SUMIF(Datos!$BG$6:$BH$73,A25,Datos!$BH$6:$BH$73)</f>
        <v>0</v>
      </c>
      <c r="N25" s="19">
        <f ca="1">SUMIF(Datos!$BM$6:$BN$73,A25,Datos!$BN$6:$BN$73)</f>
        <v>0</v>
      </c>
      <c r="O25" s="19">
        <f ca="1">SUMIF(Datos!$BS$6:$BT$73,A25,Datos!$BT$6:$BT$73)</f>
        <v>0</v>
      </c>
      <c r="Q25" s="15"/>
    </row>
    <row r="26" spans="1:18" ht="22.5" customHeight="1" x14ac:dyDescent="0.25">
      <c r="A26" s="9" t="str">
        <f t="shared" si="4"/>
        <v>2.3.4</v>
      </c>
      <c r="B26" s="17" t="s">
        <v>42</v>
      </c>
      <c r="C26" s="18">
        <f t="shared" ca="1" si="1"/>
        <v>0</v>
      </c>
      <c r="D26" s="19">
        <f>SUMIF(Datos!$E$6:$E$66,A26,Datos!$F$6:$F$67)</f>
        <v>0</v>
      </c>
      <c r="E26" s="19">
        <f ca="1">SUMIF(Datos!$K$6:$L$66,A26,Datos!$L$6:$L$67)</f>
        <v>0</v>
      </c>
      <c r="F26" s="19">
        <f ca="1">SUMIF(Datos!$Q$6:$R$66,A26,Datos!$R$6:$R$67)</f>
        <v>0</v>
      </c>
      <c r="G26" s="19">
        <f ca="1">SUMIF(Datos!$W$6:$X$66,A26,Datos!$X$6:$X$67)</f>
        <v>0</v>
      </c>
      <c r="H26" s="19">
        <f ca="1">SUMIF(Datos!$AC$6:$AD$66,A26,Datos!$AD$6:$AD$67)</f>
        <v>0</v>
      </c>
      <c r="I26" s="19">
        <f ca="1">SUMIF(Datos!$AI$6:$AJ$66,A26,Datos!$AJ$6:$AJ$67)</f>
        <v>0</v>
      </c>
      <c r="J26" s="19">
        <f ca="1">SUMIF(Datos!$AO$6:$AP$65,A26,Datos!$AP$6:$AP$66)</f>
        <v>0</v>
      </c>
      <c r="K26" s="19">
        <f ca="1">SUMIF(Datos!$AU$6:$AV$73,A26,Datos!$AV$6:$AV$73)</f>
        <v>0</v>
      </c>
      <c r="L26" s="19">
        <f ca="1">SUMIF(Datos!$BA$6:$BB$73,A26,Datos!$BB$6:$BB$73)</f>
        <v>0</v>
      </c>
      <c r="M26" s="19">
        <f ca="1">SUMIF(Datos!$BG$6:$BH$73,A26,Datos!$BH$6:$BH$73)</f>
        <v>0</v>
      </c>
      <c r="N26" s="19">
        <f ca="1">SUMIF(Datos!$BM$6:$BN$73,A26,Datos!$BN$6:$BN$73)</f>
        <v>0</v>
      </c>
      <c r="O26" s="19">
        <f ca="1">SUMIF(Datos!$BS$6:$BT$73,A26,Datos!$BT$6:$BT$73)</f>
        <v>0</v>
      </c>
      <c r="Q26" s="15"/>
    </row>
    <row r="27" spans="1:18" ht="22.5" customHeight="1" x14ac:dyDescent="0.25">
      <c r="A27" s="9" t="str">
        <f t="shared" si="4"/>
        <v>2.3.5</v>
      </c>
      <c r="B27" s="20" t="s">
        <v>43</v>
      </c>
      <c r="C27" s="18">
        <f t="shared" ca="1" si="1"/>
        <v>86140</v>
      </c>
      <c r="D27" s="19">
        <f>SUMIF(Datos!$E$6:$E$66,A27,Datos!$F$6:$F$67)</f>
        <v>30360</v>
      </c>
      <c r="E27" s="19">
        <f ca="1">SUMIF(Datos!$K$6:$L$66,A27,Datos!$L$6:$L$67)</f>
        <v>55780</v>
      </c>
      <c r="F27" s="19">
        <f ca="1">SUMIF(Datos!$Q$6:$R$66,A27,Datos!$R$6:$R$67)</f>
        <v>0</v>
      </c>
      <c r="G27" s="19">
        <f ca="1">SUMIF(Datos!$W$6:$X$66,A27,Datos!$X$6:$X$67)</f>
        <v>0</v>
      </c>
      <c r="H27" s="19">
        <f ca="1">SUMIF(Datos!$AC$6:$AD$66,A27,Datos!$AD$6:$AD$67)</f>
        <v>0</v>
      </c>
      <c r="I27" s="19">
        <f ca="1">SUMIF(Datos!$AI$6:$AJ$66,A27,Datos!$AJ$6:$AJ$67)</f>
        <v>0</v>
      </c>
      <c r="J27" s="19">
        <f ca="1">SUMIF(Datos!$AO$6:$AP$65,A27,Datos!$AP$6:$AP$66)</f>
        <v>0</v>
      </c>
      <c r="K27" s="19">
        <f ca="1">SUMIF(Datos!$AU$6:$AV$73,A27,Datos!$AV$6:$AV$73)</f>
        <v>0</v>
      </c>
      <c r="L27" s="19">
        <f ca="1">SUMIF(Datos!$BA$6:$BB$73,A27,Datos!$BB$6:$BB$73)</f>
        <v>0</v>
      </c>
      <c r="M27" s="19">
        <f ca="1">SUMIF(Datos!$BG$6:$BH$73,A27,Datos!$BH$6:$BH$73)</f>
        <v>0</v>
      </c>
      <c r="N27" s="19">
        <f ca="1">SUMIF(Datos!$BM$6:$BN$73,A27,Datos!$BN$6:$BN$73)</f>
        <v>0</v>
      </c>
      <c r="O27" s="19">
        <f ca="1">SUMIF(Datos!$BS$6:$BT$73,A27,Datos!$BT$6:$BT$73)</f>
        <v>0</v>
      </c>
      <c r="Q27" s="15"/>
    </row>
    <row r="28" spans="1:18" ht="22.5" customHeight="1" x14ac:dyDescent="0.25">
      <c r="A28" s="9" t="str">
        <f t="shared" si="4"/>
        <v>2.3.6</v>
      </c>
      <c r="B28" s="20" t="s">
        <v>44</v>
      </c>
      <c r="C28" s="18">
        <f t="shared" ca="1" si="1"/>
        <v>0</v>
      </c>
      <c r="D28" s="19">
        <f>SUMIF(Datos!$E$6:$E$66,A28,Datos!$F$6:$F$67)</f>
        <v>0</v>
      </c>
      <c r="E28" s="19">
        <f ca="1">SUMIF(Datos!$K$6:$L$66,A28,Datos!$L$6:$L$67)</f>
        <v>0</v>
      </c>
      <c r="F28" s="19">
        <f ca="1">SUMIF(Datos!$Q$6:$R$66,A28,Datos!$R$6:$R$67)</f>
        <v>0</v>
      </c>
      <c r="G28" s="19">
        <f ca="1">SUMIF(Datos!$W$6:$X$66,A28,Datos!$X$6:$X$67)</f>
        <v>0</v>
      </c>
      <c r="H28" s="19">
        <f ca="1">SUMIF(Datos!$AC$6:$AD$66,A28,Datos!$AD$6:$AD$67)</f>
        <v>0</v>
      </c>
      <c r="I28" s="19">
        <f ca="1">SUMIF(Datos!$AI$6:$AJ$66,A28,Datos!$AJ$6:$AJ$67)</f>
        <v>0</v>
      </c>
      <c r="J28" s="19">
        <f ca="1">SUMIF(Datos!$AO$6:$AP$65,A28,Datos!$AP$6:$AP$66)</f>
        <v>0</v>
      </c>
      <c r="K28" s="19">
        <f ca="1">SUMIF(Datos!$AU$6:$AV$73,A28,Datos!$AV$6:$AV$73)</f>
        <v>0</v>
      </c>
      <c r="L28" s="19">
        <f ca="1">SUMIF(Datos!$BA$6:$BB$73,A28,Datos!$BB$6:$BB$73)</f>
        <v>0</v>
      </c>
      <c r="M28" s="19">
        <f ca="1">SUMIF(Datos!$BG$6:$BH$73,A28,Datos!$BH$6:$BH$73)</f>
        <v>0</v>
      </c>
      <c r="N28" s="19">
        <f ca="1">SUMIF(Datos!$BM$6:$BN$73,A28,Datos!$BN$6:$BN$73)</f>
        <v>0</v>
      </c>
      <c r="O28" s="19">
        <f ca="1">SUMIF(Datos!$BS$6:$BT$73,A28,Datos!$BT$6:$BT$73)</f>
        <v>0</v>
      </c>
      <c r="Q28" s="15"/>
      <c r="R28" s="15"/>
    </row>
    <row r="29" spans="1:18" ht="22.5" customHeight="1" x14ac:dyDescent="0.25">
      <c r="A29" s="9" t="str">
        <f t="shared" si="4"/>
        <v>2.3.7</v>
      </c>
      <c r="B29" s="17" t="s">
        <v>34</v>
      </c>
      <c r="C29" s="18">
        <f t="shared" ca="1" si="1"/>
        <v>3957375.35</v>
      </c>
      <c r="D29" s="19">
        <f>SUMIF(Datos!$E$6:$E$66,A29,Datos!$F$6:$F$67)</f>
        <v>333830.27</v>
      </c>
      <c r="E29" s="19">
        <f ca="1">SUMIF(Datos!$K$6:$L$66,A29,Datos!$L$6:$L$67)</f>
        <v>1912585.88</v>
      </c>
      <c r="F29" s="19">
        <f ca="1">SUMIF(Datos!$Q$6:$R$66,A29,Datos!$R$6:$R$67)</f>
        <v>835055</v>
      </c>
      <c r="G29" s="19">
        <f ca="1">SUMIF(Datos!$W$6:$X$66,A29,Datos!$X$6:$X$67)</f>
        <v>420400</v>
      </c>
      <c r="H29" s="19">
        <f ca="1">SUMIF(Datos!$AC$6:$AD$66,A29,Datos!$AD$6:$AD$67)</f>
        <v>455504.2</v>
      </c>
      <c r="I29" s="19">
        <f ca="1">SUMIF(Datos!$AI$6:$AJ$66,A29,Datos!$AJ$6:$AJ$67)</f>
        <v>0</v>
      </c>
      <c r="J29" s="19">
        <f ca="1">SUMIF(Datos!$AO$6:$AP$65,A29,Datos!$AP$6:$AP$66)</f>
        <v>0</v>
      </c>
      <c r="K29" s="19">
        <f ca="1">SUMIF(Datos!$AU$6:$AV$73,A29,Datos!$AV$6:$AV$73)</f>
        <v>0</v>
      </c>
      <c r="L29" s="19">
        <f ca="1">SUMIF(Datos!$BA$6:$BB$73,A29,Datos!$BB$6:$BB$73)</f>
        <v>0</v>
      </c>
      <c r="M29" s="19">
        <f ca="1">SUMIF(Datos!$BG$6:$BH$73,A29,Datos!$BH$6:$BH$73)</f>
        <v>0</v>
      </c>
      <c r="N29" s="19">
        <f ca="1">SUMIF(Datos!$BM$6:$BN$73,A29,Datos!$BN$6:$BN$73)</f>
        <v>0</v>
      </c>
      <c r="O29" s="19">
        <f ca="1">SUMIF(Datos!$BS$6:$BT$73,A29,Datos!$BT$6:$BT$73)</f>
        <v>0</v>
      </c>
      <c r="Q29" s="15"/>
      <c r="R29" s="15"/>
    </row>
    <row r="30" spans="1:18" ht="22.5" customHeight="1" x14ac:dyDescent="0.25">
      <c r="A30" s="9" t="str">
        <f t="shared" si="4"/>
        <v>2.3.8</v>
      </c>
      <c r="B30" s="20" t="s">
        <v>45</v>
      </c>
      <c r="C30" s="23"/>
      <c r="D30" s="19">
        <f>SUMIF(Datos!$E$6:$E$66,A30,Datos!$F$6:$F$67)</f>
        <v>0</v>
      </c>
      <c r="E30" s="19">
        <f ca="1">SUMIF(Datos!$K$6:$L$66,A30,Datos!$L$6:$L$67)</f>
        <v>0</v>
      </c>
      <c r="F30" s="19">
        <f ca="1">SUMIF(Datos!$Q$6:$R$66,A30,Datos!$R$6:$R$67)</f>
        <v>0</v>
      </c>
      <c r="G30" s="19">
        <f ca="1">SUMIF(Datos!$W$6:$X$66,A30,Datos!$X$6:$X$67)</f>
        <v>0</v>
      </c>
      <c r="H30" s="19">
        <f ca="1">SUMIF(Datos!$AC$6:$AD$66,A30,Datos!$AD$6:$AD$67)</f>
        <v>0</v>
      </c>
      <c r="I30" s="19">
        <f ca="1">SUMIF(Datos!$AI$6:$AJ$66,A30,Datos!$AJ$6:$AJ$67)</f>
        <v>0</v>
      </c>
      <c r="J30" s="19">
        <f ca="1">SUMIF(Datos!$AO$6:$AP$65,A30,Datos!$AP$6:$AP$66)</f>
        <v>0</v>
      </c>
      <c r="K30" s="19">
        <f ca="1">SUMIF(Datos!$AU$6:$AV$73,A30,Datos!$AV$6:$AV$73)</f>
        <v>0</v>
      </c>
      <c r="L30" s="19">
        <f ca="1">SUMIF(Datos!$BA$6:$BB$73,A30,Datos!$BB$6:$BB$73)</f>
        <v>0</v>
      </c>
      <c r="M30" s="19">
        <f ca="1">SUMIF(Datos!$BG$6:$BH$73,A30,Datos!$BH$6:$BH$73)</f>
        <v>0</v>
      </c>
      <c r="N30" s="19">
        <f ca="1">SUMIF(Datos!$BM$6:$BN$73,A30,Datos!$BN$6:$BN$73)</f>
        <v>0</v>
      </c>
      <c r="O30" s="19">
        <f ca="1">SUMIF(Datos!$BS$6:$BT$73,A30,Datos!$BT$6:$BT$73)</f>
        <v>0</v>
      </c>
      <c r="Q30" s="15"/>
      <c r="R30" s="15"/>
    </row>
    <row r="31" spans="1:18" ht="22.5" customHeight="1" x14ac:dyDescent="0.25">
      <c r="A31" s="9" t="str">
        <f t="shared" si="4"/>
        <v>2.3.9</v>
      </c>
      <c r="B31" s="17" t="s">
        <v>23</v>
      </c>
      <c r="C31" s="18">
        <f ca="1">SUM(D31:O31)</f>
        <v>837979.89999999979</v>
      </c>
      <c r="D31" s="19">
        <f>SUMIF(Datos!$E$6:$E$66,A31,Datos!$F$6:$F$67)</f>
        <v>132083.4</v>
      </c>
      <c r="E31" s="19">
        <f ca="1">SUMIF(Datos!$K$6:$L$66,A31,Datos!$L$6:$L$67)</f>
        <v>601681.29999999981</v>
      </c>
      <c r="F31" s="19">
        <f ca="1">SUMIF(Datos!$Q$6:$R$66,A31,Datos!$R$6:$R$67)</f>
        <v>39243.25</v>
      </c>
      <c r="G31" s="19">
        <f ca="1">SUMIF(Datos!$W$6:$X$66,A31,Datos!$X$6:$X$67)</f>
        <v>64971.95</v>
      </c>
      <c r="H31" s="19">
        <f ca="1">SUMIF(Datos!$AC$6:$AD$66,A31,Datos!$AD$6:$AD$67)</f>
        <v>0</v>
      </c>
      <c r="I31" s="19">
        <f ca="1">SUMIF(Datos!$AI$6:$AJ$66,A31,Datos!$AJ$6:$AJ$67)</f>
        <v>0</v>
      </c>
      <c r="J31" s="19">
        <f ca="1">SUMIF(Datos!$AO$6:$AP$65,A31,Datos!$AP$6:$AP$66)</f>
        <v>0</v>
      </c>
      <c r="K31" s="19">
        <f ca="1">SUMIF(Datos!$AU$6:$AV$73,A31,Datos!$AV$6:$AV$73)</f>
        <v>0</v>
      </c>
      <c r="L31" s="19">
        <f ca="1">SUMIF(Datos!$BA$6:$BB$73,A31,Datos!$BB$6:$BB$73)</f>
        <v>0</v>
      </c>
      <c r="M31" s="19">
        <f ca="1">SUMIF(Datos!$BG$6:$BH$73,A31,Datos!$BH$6:$BH$73)</f>
        <v>0</v>
      </c>
      <c r="N31" s="19">
        <f ca="1">SUMIF(Datos!$BM$6:$BN$73,A31,Datos!$BN$6:$BN$73)</f>
        <v>0</v>
      </c>
      <c r="O31" s="19">
        <f ca="1">SUMIF(Datos!$BS$6:$BT$73,A31,Datos!$BT$6:$BT$73)</f>
        <v>0</v>
      </c>
      <c r="Q31" s="15"/>
    </row>
    <row r="32" spans="1:18" s="24" customFormat="1" ht="22.5" customHeight="1" x14ac:dyDescent="0.25">
      <c r="B32" s="13" t="s">
        <v>70</v>
      </c>
      <c r="C32" s="16">
        <f ca="1">SUM(C33:C39)</f>
        <v>23871273.940000001</v>
      </c>
      <c r="D32" s="16">
        <f t="shared" ref="D32:O32" si="9">SUM(D33:D39)</f>
        <v>6575816.6300000008</v>
      </c>
      <c r="E32" s="16">
        <f t="shared" ca="1" si="9"/>
        <v>4552101.2699999996</v>
      </c>
      <c r="F32" s="16">
        <f t="shared" ca="1" si="9"/>
        <v>287334.08999999997</v>
      </c>
      <c r="G32" s="16">
        <f t="shared" ca="1" si="9"/>
        <v>12199441</v>
      </c>
      <c r="H32" s="16">
        <f t="shared" ca="1" si="9"/>
        <v>256580.95</v>
      </c>
      <c r="I32" s="16">
        <f t="shared" ca="1" si="9"/>
        <v>0</v>
      </c>
      <c r="J32" s="16">
        <f t="shared" ca="1" si="9"/>
        <v>0</v>
      </c>
      <c r="K32" s="16">
        <f t="shared" ca="1" si="9"/>
        <v>0</v>
      </c>
      <c r="L32" s="16">
        <f t="shared" ca="1" si="9"/>
        <v>0</v>
      </c>
      <c r="M32" s="16">
        <f t="shared" ca="1" si="9"/>
        <v>0</v>
      </c>
      <c r="N32" s="16">
        <f t="shared" ca="1" si="9"/>
        <v>0</v>
      </c>
      <c r="O32" s="16">
        <f t="shared" ca="1" si="9"/>
        <v>0</v>
      </c>
      <c r="Q32" s="25"/>
    </row>
    <row r="33" spans="1:18" ht="22.5" customHeight="1" x14ac:dyDescent="0.25">
      <c r="A33" s="9" t="str">
        <f t="shared" si="4"/>
        <v>2.4.1</v>
      </c>
      <c r="B33" s="17" t="s">
        <v>72</v>
      </c>
      <c r="C33" s="16">
        <f ca="1">SUM(D33:O33)</f>
        <v>23871273.940000001</v>
      </c>
      <c r="D33" s="19">
        <f>SUMIF(Datos!$E$6:$E$66,A33,Datos!$F$6:$F$67)</f>
        <v>6575816.6300000008</v>
      </c>
      <c r="E33" s="19">
        <f ca="1">SUMIF(Datos!$K$6:$L$66,A33,Datos!$L$6:$L$67)</f>
        <v>4552101.2699999996</v>
      </c>
      <c r="F33" s="19">
        <f ca="1">SUMIF(Datos!$Q$6:$R$66,A33,Datos!$R$6:$R$67)</f>
        <v>287334.08999999997</v>
      </c>
      <c r="G33" s="19">
        <f ca="1">SUMIF(Datos!$W$6:$X$66,A33,Datos!$X$6:$X$67)</f>
        <v>12199441</v>
      </c>
      <c r="H33" s="19">
        <f ca="1">SUMIF(Datos!$AC$6:$AD$66,A33,Datos!$AD$6:$AD$67)</f>
        <v>256580.95</v>
      </c>
      <c r="I33" s="19">
        <f ca="1">SUMIF(Datos!$AI$6:$AJ$66,A33,Datos!$AJ$6:$AJ$67)</f>
        <v>0</v>
      </c>
      <c r="J33" s="19">
        <f ca="1">SUMIF(Datos!$AO$6:$AP$65,A33,Datos!$AP$6:$AP$66)</f>
        <v>0</v>
      </c>
      <c r="K33" s="19">
        <f ca="1">SUMIF(Datos!$AU$6:$AV$73,A33,Datos!$AV$6:$AV$73)</f>
        <v>0</v>
      </c>
      <c r="L33" s="19">
        <f ca="1">SUMIF(Datos!$BA$6:$BB$73,A33,Datos!$BB$6:$BB$73)</f>
        <v>0</v>
      </c>
      <c r="M33" s="19">
        <f ca="1">SUMIF(Datos!$BG$6:$BH$73,A33,Datos!$BH$6:$BH$73)</f>
        <v>0</v>
      </c>
      <c r="N33" s="19">
        <f ca="1">SUMIF(Datos!$BM$6:$BN$73,A33,Datos!$BN$6:$BN$73)</f>
        <v>0</v>
      </c>
      <c r="O33" s="19">
        <f ca="1">SUMIF(Datos!$BS$6:$BT$73,A33,Datos!$BT$6:$BT$73)</f>
        <v>0</v>
      </c>
      <c r="Q33" s="15"/>
      <c r="R33" s="15"/>
    </row>
    <row r="34" spans="1:18" ht="22.5" customHeight="1" x14ac:dyDescent="0.25">
      <c r="A34" s="9" t="str">
        <f t="shared" si="4"/>
        <v>2.4.2</v>
      </c>
      <c r="B34" s="20" t="s">
        <v>73</v>
      </c>
      <c r="C34" s="26"/>
      <c r="D34" s="19">
        <f>SUMIF(Datos!$E$6:$E$66,A34,Datos!$F$6:$F$67)</f>
        <v>0</v>
      </c>
      <c r="E34" s="19">
        <f ca="1">SUMIF(Datos!$K$6:$L$66,A34,Datos!$L$6:$L$67)</f>
        <v>0</v>
      </c>
      <c r="F34" s="19">
        <f ca="1">SUMIF(Datos!$Q$6:$R$66,A34,Datos!$R$6:$R$67)</f>
        <v>0</v>
      </c>
      <c r="G34" s="19">
        <f ca="1">SUMIF(Datos!$W$6:$X$66,A34,Datos!$X$6:$X$67)</f>
        <v>0</v>
      </c>
      <c r="H34" s="19">
        <f ca="1">SUMIF(Datos!$AC$6:$AD$66,A34,Datos!$AD$6:$AD$67)</f>
        <v>0</v>
      </c>
      <c r="I34" s="19">
        <f ca="1">SUMIF(Datos!$AI$6:$AJ$66,A34,Datos!$AJ$6:$AJ$67)</f>
        <v>0</v>
      </c>
      <c r="J34" s="19">
        <f ca="1">SUMIF(Datos!$AO$6:$AP$65,A34,Datos!$AP$6:$AP$66)</f>
        <v>0</v>
      </c>
      <c r="K34" s="19">
        <f ca="1">SUMIF(Datos!$AU$6:$AV$73,A34,Datos!$AV$6:$AV$73)</f>
        <v>0</v>
      </c>
      <c r="L34" s="19">
        <f ca="1">SUMIF(Datos!$BA$6:$BB$73,A34,Datos!$BB$6:$BB$73)</f>
        <v>0</v>
      </c>
      <c r="M34" s="19">
        <f ca="1">SUMIF(Datos!$BG$6:$BH$73,A34,Datos!$BH$6:$BH$73)</f>
        <v>0</v>
      </c>
      <c r="N34" s="19">
        <f ca="1">SUMIF(Datos!$BM$6:$BN$73,A34,Datos!$BN$6:$BN$73)</f>
        <v>0</v>
      </c>
      <c r="O34" s="19">
        <f ca="1">SUMIF(Datos!$BS$6:$BT$73,A34,Datos!$BT$6:$BT$73)</f>
        <v>0</v>
      </c>
      <c r="Q34" s="15"/>
      <c r="R34" s="15"/>
    </row>
    <row r="35" spans="1:18" ht="22.5" customHeight="1" x14ac:dyDescent="0.25">
      <c r="A35" s="9" t="str">
        <f t="shared" si="4"/>
        <v>2.4.3</v>
      </c>
      <c r="B35" s="20" t="s">
        <v>74</v>
      </c>
      <c r="C35" s="26"/>
      <c r="D35" s="19">
        <f>SUMIF(Datos!$E$6:$E$66,A35,Datos!$F$6:$F$67)</f>
        <v>0</v>
      </c>
      <c r="E35" s="19">
        <f ca="1">SUMIF(Datos!$K$6:$L$66,A35,Datos!$L$6:$L$67)</f>
        <v>0</v>
      </c>
      <c r="F35" s="19">
        <f ca="1">SUMIF(Datos!$Q$6:$R$66,A35,Datos!$R$6:$R$67)</f>
        <v>0</v>
      </c>
      <c r="G35" s="19">
        <f ca="1">SUMIF(Datos!$W$6:$X$66,A35,Datos!$X$6:$X$67)</f>
        <v>0</v>
      </c>
      <c r="H35" s="19">
        <f ca="1">SUMIF(Datos!$AC$6:$AD$66,A35,Datos!$AD$6:$AD$67)</f>
        <v>0</v>
      </c>
      <c r="I35" s="19">
        <f ca="1">SUMIF(Datos!$AI$6:$AJ$66,A35,Datos!$AJ$6:$AJ$67)</f>
        <v>0</v>
      </c>
      <c r="J35" s="19">
        <f ca="1">SUMIF(Datos!$AO$6:$AP$65,A35,Datos!$AP$6:$AP$66)</f>
        <v>0</v>
      </c>
      <c r="K35" s="19">
        <f ca="1">SUMIF(Datos!$AU$6:$AV$73,A35,Datos!$AV$6:$AV$73)</f>
        <v>0</v>
      </c>
      <c r="L35" s="19">
        <f ca="1">SUMIF(Datos!$BA$6:$BB$73,A35,Datos!$BB$6:$BB$73)</f>
        <v>0</v>
      </c>
      <c r="M35" s="19">
        <f ca="1">SUMIF(Datos!$BG$6:$BH$73,A35,Datos!$BH$6:$BH$73)</f>
        <v>0</v>
      </c>
      <c r="N35" s="19">
        <f ca="1">SUMIF(Datos!$BM$6:$BN$73,A35,Datos!$BN$6:$BN$73)</f>
        <v>0</v>
      </c>
      <c r="O35" s="19">
        <f ca="1">SUMIF(Datos!$BS$6:$BT$73,A35,Datos!$BT$6:$BT$73)</f>
        <v>0</v>
      </c>
      <c r="Q35" s="15"/>
      <c r="R35" s="15"/>
    </row>
    <row r="36" spans="1:18" ht="22.5" customHeight="1" x14ac:dyDescent="0.25">
      <c r="A36" s="9" t="str">
        <f t="shared" si="4"/>
        <v>2.4.4</v>
      </c>
      <c r="B36" s="20" t="s">
        <v>75</v>
      </c>
      <c r="C36" s="26"/>
      <c r="D36" s="19">
        <f>SUMIF(Datos!$E$6:$E$66,A36,Datos!$F$6:$F$67)</f>
        <v>0</v>
      </c>
      <c r="E36" s="19">
        <f ca="1">SUMIF(Datos!$K$6:$L$66,A36,Datos!$L$6:$L$67)</f>
        <v>0</v>
      </c>
      <c r="F36" s="19">
        <f ca="1">SUMIF(Datos!$Q$6:$R$66,A36,Datos!$R$6:$R$67)</f>
        <v>0</v>
      </c>
      <c r="G36" s="19">
        <f ca="1">SUMIF(Datos!$W$6:$X$66,A36,Datos!$X$6:$X$67)</f>
        <v>0</v>
      </c>
      <c r="H36" s="19">
        <f ca="1">SUMIF(Datos!$AC$6:$AD$66,A36,Datos!$AD$6:$AD$67)</f>
        <v>0</v>
      </c>
      <c r="I36" s="19">
        <f ca="1">SUMIF(Datos!$AI$6:$AJ$66,A36,Datos!$AJ$6:$AJ$67)</f>
        <v>0</v>
      </c>
      <c r="J36" s="19">
        <f ca="1">SUMIF(Datos!$AO$6:$AP$65,A36,Datos!$AP$6:$AP$66)</f>
        <v>0</v>
      </c>
      <c r="K36" s="19">
        <f ca="1">SUMIF(Datos!$AU$6:$AV$73,A36,Datos!$AV$6:$AV$73)</f>
        <v>0</v>
      </c>
      <c r="L36" s="19">
        <f ca="1">SUMIF(Datos!$BA$6:$BB$73,A36,Datos!$BB$6:$BB$73)</f>
        <v>0</v>
      </c>
      <c r="M36" s="19">
        <f ca="1">SUMIF(Datos!$BG$6:$BH$73,A36,Datos!$BH$6:$BH$73)</f>
        <v>0</v>
      </c>
      <c r="N36" s="19">
        <f ca="1">SUMIF(Datos!$BM$6:$BN$73,A36,Datos!$BN$6:$BN$73)</f>
        <v>0</v>
      </c>
      <c r="O36" s="19">
        <f ca="1">SUMIF(Datos!$BS$6:$BT$73,A36,Datos!$BT$6:$BT$73)</f>
        <v>0</v>
      </c>
      <c r="Q36" s="15"/>
      <c r="R36" s="15"/>
    </row>
    <row r="37" spans="1:18" ht="22.5" customHeight="1" x14ac:dyDescent="0.25">
      <c r="A37" s="9" t="str">
        <f t="shared" si="4"/>
        <v>2.4.5</v>
      </c>
      <c r="B37" s="20" t="s">
        <v>76</v>
      </c>
      <c r="C37" s="26"/>
      <c r="D37" s="19">
        <f>SUMIF(Datos!$E$6:$E$66,A37,Datos!$F$6:$F$67)</f>
        <v>0</v>
      </c>
      <c r="E37" s="19">
        <f ca="1">SUMIF(Datos!$K$6:$L$66,A37,Datos!$L$6:$L$67)</f>
        <v>0</v>
      </c>
      <c r="F37" s="19">
        <f ca="1">SUMIF(Datos!$Q$6:$R$66,A37,Datos!$R$6:$R$67)</f>
        <v>0</v>
      </c>
      <c r="G37" s="19">
        <f ca="1">SUMIF(Datos!$W$6:$X$66,A37,Datos!$X$6:$X$67)</f>
        <v>0</v>
      </c>
      <c r="H37" s="19">
        <f ca="1">SUMIF(Datos!$AC$6:$AD$66,A37,Datos!$AD$6:$AD$67)</f>
        <v>0</v>
      </c>
      <c r="I37" s="19">
        <f ca="1">SUMIF(Datos!$AI$6:$AJ$66,A37,Datos!$AJ$6:$AJ$67)</f>
        <v>0</v>
      </c>
      <c r="J37" s="19">
        <f ca="1">SUMIF(Datos!$AO$6:$AP$65,A37,Datos!$AP$6:$AP$66)</f>
        <v>0</v>
      </c>
      <c r="K37" s="19">
        <f ca="1">SUMIF(Datos!$AU$6:$AV$73,A37,Datos!$AV$6:$AV$73)</f>
        <v>0</v>
      </c>
      <c r="L37" s="19">
        <f ca="1">SUMIF(Datos!$BA$6:$BB$73,A37,Datos!$BB$6:$BB$73)</f>
        <v>0</v>
      </c>
      <c r="M37" s="19">
        <f ca="1">SUMIF(Datos!$BG$6:$BH$73,A37,Datos!$BH$6:$BH$73)</f>
        <v>0</v>
      </c>
      <c r="N37" s="19">
        <f ca="1">SUMIF(Datos!$BM$6:$BN$73,A37,Datos!$BN$6:$BN$73)</f>
        <v>0</v>
      </c>
      <c r="O37" s="19">
        <f ca="1">SUMIF(Datos!$BS$6:$BT$73,A37,Datos!$BT$6:$BT$73)</f>
        <v>0</v>
      </c>
      <c r="Q37" s="15"/>
      <c r="R37" s="15"/>
    </row>
    <row r="38" spans="1:18" ht="22.5" customHeight="1" x14ac:dyDescent="0.25">
      <c r="A38" s="9" t="str">
        <f t="shared" si="4"/>
        <v>2.4.7</v>
      </c>
      <c r="B38" s="20" t="s">
        <v>77</v>
      </c>
      <c r="C38" s="26"/>
      <c r="D38" s="19">
        <f>SUMIF(Datos!$E$6:$E$66,A38,Datos!$F$6:$F$67)</f>
        <v>0</v>
      </c>
      <c r="E38" s="19">
        <f ca="1">SUMIF(Datos!$K$6:$L$66,A38,Datos!$L$6:$L$67)</f>
        <v>0</v>
      </c>
      <c r="F38" s="19">
        <f ca="1">SUMIF(Datos!$Q$6:$R$66,A38,Datos!$R$6:$R$67)</f>
        <v>0</v>
      </c>
      <c r="G38" s="19">
        <f ca="1">SUMIF(Datos!$W$6:$X$66,A38,Datos!$X$6:$X$67)</f>
        <v>0</v>
      </c>
      <c r="H38" s="19">
        <f ca="1">SUMIF(Datos!$AC$6:$AD$66,A38,Datos!$AD$6:$AD$67)</f>
        <v>0</v>
      </c>
      <c r="I38" s="19">
        <f ca="1">SUMIF(Datos!$AI$6:$AJ$66,A38,Datos!$AJ$6:$AJ$67)</f>
        <v>0</v>
      </c>
      <c r="J38" s="19">
        <f ca="1">SUMIF(Datos!$AO$6:$AP$65,A38,Datos!$AP$6:$AP$66)</f>
        <v>0</v>
      </c>
      <c r="K38" s="19">
        <f ca="1">SUMIF(Datos!$AU$6:$AV$73,A38,Datos!$AV$6:$AV$73)</f>
        <v>0</v>
      </c>
      <c r="L38" s="19">
        <f ca="1">SUMIF(Datos!$BA$6:$BB$73,A38,Datos!$BB$6:$BB$73)</f>
        <v>0</v>
      </c>
      <c r="M38" s="19">
        <f ca="1">SUMIF(Datos!$BG$6:$BH$73,A38,Datos!$BH$6:$BH$73)</f>
        <v>0</v>
      </c>
      <c r="N38" s="19">
        <f ca="1">SUMIF(Datos!$BM$6:$BN$73,A38,Datos!$BN$6:$BN$73)</f>
        <v>0</v>
      </c>
      <c r="O38" s="19">
        <f ca="1">SUMIF(Datos!$BS$6:$BT$73,A38,Datos!$BT$6:$BT$73)</f>
        <v>0</v>
      </c>
      <c r="Q38" s="15"/>
      <c r="R38" s="15"/>
    </row>
    <row r="39" spans="1:18" ht="22.5" customHeight="1" x14ac:dyDescent="0.25">
      <c r="A39" s="9" t="str">
        <f t="shared" si="4"/>
        <v>2.4.9</v>
      </c>
      <c r="B39" s="20" t="s">
        <v>78</v>
      </c>
      <c r="C39" s="26"/>
      <c r="D39" s="19">
        <f>SUMIF(Datos!$E$6:$E$66,A39,Datos!$F$6:$F$67)</f>
        <v>0</v>
      </c>
      <c r="E39" s="19">
        <f ca="1">SUMIF(Datos!$K$6:$L$66,A39,Datos!$L$6:$L$67)</f>
        <v>0</v>
      </c>
      <c r="F39" s="19">
        <f ca="1">SUMIF(Datos!$Q$6:$R$66,A39,Datos!$R$6:$R$67)</f>
        <v>0</v>
      </c>
      <c r="G39" s="19">
        <f ca="1">SUMIF(Datos!$W$6:$X$66,A39,Datos!$X$6:$X$67)</f>
        <v>0</v>
      </c>
      <c r="H39" s="19">
        <f ca="1">SUMIF(Datos!$AC$6:$AD$66,A39,Datos!$AD$6:$AD$67)</f>
        <v>0</v>
      </c>
      <c r="I39" s="19">
        <f ca="1">SUMIF(Datos!$AI$6:$AJ$66,A39,Datos!$AJ$6:$AJ$67)</f>
        <v>0</v>
      </c>
      <c r="J39" s="19">
        <f ca="1">SUMIF(Datos!$AO$6:$AP$65,A39,Datos!$AP$6:$AP$66)</f>
        <v>0</v>
      </c>
      <c r="K39" s="19">
        <f ca="1">SUMIF(Datos!$AU$6:$AV$73,A39,Datos!$AV$6:$AV$73)</f>
        <v>0</v>
      </c>
      <c r="L39" s="19">
        <f ca="1">SUMIF(Datos!$BA$6:$BB$73,A39,Datos!$BB$6:$BB$73)</f>
        <v>0</v>
      </c>
      <c r="M39" s="19">
        <f ca="1">SUMIF(Datos!$BG$6:$BH$73,A39,Datos!$BH$6:$BH$73)</f>
        <v>0</v>
      </c>
      <c r="N39" s="19">
        <f ca="1">SUMIF(Datos!$BM$6:$BN$73,A39,Datos!$BN$6:$BN$73)</f>
        <v>0</v>
      </c>
      <c r="O39" s="19">
        <f ca="1">SUMIF(Datos!$BS$6:$BT$73,A39,Datos!$BT$6:$BT$73)</f>
        <v>0</v>
      </c>
      <c r="Q39" s="15"/>
      <c r="R39" s="15"/>
    </row>
    <row r="40" spans="1:18" s="24" customFormat="1" ht="22.5" customHeight="1" x14ac:dyDescent="0.25">
      <c r="B40" s="27" t="s">
        <v>71</v>
      </c>
      <c r="C40" s="26">
        <f>SUM(C41:C47)</f>
        <v>0</v>
      </c>
      <c r="D40" s="26">
        <f t="shared" ref="D40:O40" si="10">SUM(D41:D47)</f>
        <v>0</v>
      </c>
      <c r="E40" s="26">
        <f t="shared" ca="1" si="10"/>
        <v>0</v>
      </c>
      <c r="F40" s="26">
        <f t="shared" ca="1" si="10"/>
        <v>0</v>
      </c>
      <c r="G40" s="26">
        <f t="shared" ca="1" si="10"/>
        <v>0</v>
      </c>
      <c r="H40" s="26">
        <f t="shared" ca="1" si="10"/>
        <v>0</v>
      </c>
      <c r="I40" s="26">
        <f t="shared" ca="1" si="10"/>
        <v>0</v>
      </c>
      <c r="J40" s="26">
        <f t="shared" ca="1" si="10"/>
        <v>0</v>
      </c>
      <c r="K40" s="26">
        <f t="shared" ca="1" si="10"/>
        <v>0</v>
      </c>
      <c r="L40" s="26">
        <f t="shared" ca="1" si="10"/>
        <v>0</v>
      </c>
      <c r="M40" s="26">
        <f t="shared" ca="1" si="10"/>
        <v>0</v>
      </c>
      <c r="N40" s="26">
        <f t="shared" ca="1" si="10"/>
        <v>0</v>
      </c>
      <c r="O40" s="26">
        <f t="shared" ca="1" si="10"/>
        <v>0</v>
      </c>
      <c r="Q40" s="25"/>
      <c r="R40" s="25"/>
    </row>
    <row r="41" spans="1:18" ht="22.5" customHeight="1" x14ac:dyDescent="0.25">
      <c r="A41" s="9" t="str">
        <f t="shared" si="4"/>
        <v>2.5.1</v>
      </c>
      <c r="B41" s="20" t="s">
        <v>79</v>
      </c>
      <c r="C41" s="26"/>
      <c r="D41" s="19">
        <f>SUMIF(Datos!$E$6:$E$66,A41,Datos!$F$6:$F$67)</f>
        <v>0</v>
      </c>
      <c r="E41" s="19">
        <f ca="1">SUMIF(Datos!$K$6:$L$66,A41,Datos!$L$6:$L$67)</f>
        <v>0</v>
      </c>
      <c r="F41" s="19">
        <f ca="1">SUMIF(Datos!$Q$6:$R$66,A41,Datos!$R$6:$R$67)</f>
        <v>0</v>
      </c>
      <c r="G41" s="19">
        <f ca="1">SUMIF(Datos!$W$6:$X$66,A41,Datos!$X$6:$X$67)</f>
        <v>0</v>
      </c>
      <c r="H41" s="19">
        <f ca="1">SUMIF(Datos!$AC$6:$AD$66,A41,Datos!$AD$6:$AD$67)</f>
        <v>0</v>
      </c>
      <c r="I41" s="19">
        <f ca="1">SUMIF(Datos!$AI$6:$AJ$66,A41,Datos!$AJ$6:$AJ$67)</f>
        <v>0</v>
      </c>
      <c r="J41" s="19">
        <f ca="1">SUMIF(Datos!$AO$6:$AP$65,A41,Datos!$AP$6:$AP$66)</f>
        <v>0</v>
      </c>
      <c r="K41" s="19">
        <f ca="1">SUMIF(Datos!$AU$6:$AV$73,A41,Datos!$AV$6:$AV$73)</f>
        <v>0</v>
      </c>
      <c r="L41" s="19">
        <f ca="1">SUMIF(Datos!$BA$6:$BB$73,A41,Datos!$BB$6:$BB$73)</f>
        <v>0</v>
      </c>
      <c r="M41" s="19">
        <f ca="1">SUMIF(Datos!$BG$6:$BH$73,A41,Datos!$BH$6:$BH$73)</f>
        <v>0</v>
      </c>
      <c r="N41" s="19">
        <f ca="1">SUMIF(Datos!$BM$6:$BN$73,A41,Datos!$BN$6:$BN$73)</f>
        <v>0</v>
      </c>
      <c r="O41" s="19">
        <f ca="1">SUMIF(Datos!$BS$6:$BT$73,A41,Datos!$BT$6:$BT$73)</f>
        <v>0</v>
      </c>
      <c r="Q41" s="25"/>
      <c r="R41" s="15"/>
    </row>
    <row r="42" spans="1:18" ht="22.5" customHeight="1" x14ac:dyDescent="0.25">
      <c r="A42" s="9" t="str">
        <f t="shared" si="4"/>
        <v>2.5.2</v>
      </c>
      <c r="B42" s="20" t="s">
        <v>80</v>
      </c>
      <c r="C42" s="26"/>
      <c r="D42" s="19">
        <f>SUMIF(Datos!$E$6:$E$66,A42,Datos!$F$6:$F$67)</f>
        <v>0</v>
      </c>
      <c r="E42" s="19">
        <f ca="1">SUMIF(Datos!$K$6:$L$66,A42,Datos!$L$6:$L$67)</f>
        <v>0</v>
      </c>
      <c r="F42" s="19">
        <f ca="1">SUMIF(Datos!$Q$6:$R$66,A42,Datos!$R$6:$R$67)</f>
        <v>0</v>
      </c>
      <c r="G42" s="19">
        <f ca="1">SUMIF(Datos!$W$6:$X$66,A42,Datos!$X$6:$X$67)</f>
        <v>0</v>
      </c>
      <c r="H42" s="19">
        <f ca="1">SUMIF(Datos!$AC$6:$AD$66,A42,Datos!$AD$6:$AD$67)</f>
        <v>0</v>
      </c>
      <c r="I42" s="19">
        <f ca="1">SUMIF(Datos!$AI$6:$AJ$66,A42,Datos!$AJ$6:$AJ$67)</f>
        <v>0</v>
      </c>
      <c r="J42" s="19">
        <f ca="1">SUMIF(Datos!$AO$6:$AP$65,A42,Datos!$AP$6:$AP$66)</f>
        <v>0</v>
      </c>
      <c r="K42" s="19">
        <f ca="1">SUMIF(Datos!$AU$6:$AV$73,A42,Datos!$AV$6:$AV$73)</f>
        <v>0</v>
      </c>
      <c r="L42" s="19">
        <f ca="1">SUMIF(Datos!$BA$6:$BB$73,A42,Datos!$BB$6:$BB$73)</f>
        <v>0</v>
      </c>
      <c r="M42" s="19">
        <f ca="1">SUMIF(Datos!$BG$6:$BH$73,A42,Datos!$BH$6:$BH$73)</f>
        <v>0</v>
      </c>
      <c r="N42" s="19">
        <f ca="1">SUMIF(Datos!$BM$6:$BN$73,A42,Datos!$BN$6:$BN$73)</f>
        <v>0</v>
      </c>
      <c r="O42" s="19">
        <f ca="1">SUMIF(Datos!$BS$6:$BT$73,A42,Datos!$BT$6:$BT$73)</f>
        <v>0</v>
      </c>
      <c r="Q42" s="15"/>
      <c r="R42" s="15"/>
    </row>
    <row r="43" spans="1:18" ht="22.5" customHeight="1" x14ac:dyDescent="0.25">
      <c r="A43" s="9" t="str">
        <f t="shared" si="4"/>
        <v>2.5.3</v>
      </c>
      <c r="B43" s="20" t="s">
        <v>81</v>
      </c>
      <c r="C43" s="26"/>
      <c r="D43" s="19">
        <f>SUMIF(Datos!$E$6:$E$66,A43,Datos!$F$6:$F$67)</f>
        <v>0</v>
      </c>
      <c r="E43" s="19">
        <f ca="1">SUMIF(Datos!$K$6:$L$66,A43,Datos!$L$6:$L$67)</f>
        <v>0</v>
      </c>
      <c r="F43" s="19">
        <f ca="1">SUMIF(Datos!$Q$6:$R$66,A43,Datos!$R$6:$R$67)</f>
        <v>0</v>
      </c>
      <c r="G43" s="19">
        <f ca="1">SUMIF(Datos!$W$6:$X$66,A43,Datos!$X$6:$X$67)</f>
        <v>0</v>
      </c>
      <c r="H43" s="19">
        <f ca="1">SUMIF(Datos!$AC$6:$AD$66,A43,Datos!$AD$6:$AD$67)</f>
        <v>0</v>
      </c>
      <c r="I43" s="19">
        <f ca="1">SUMIF(Datos!$AI$6:$AJ$66,A43,Datos!$AJ$6:$AJ$67)</f>
        <v>0</v>
      </c>
      <c r="J43" s="19">
        <f ca="1">SUMIF(Datos!$AO$6:$AP$65,A43,Datos!$AP$6:$AP$66)</f>
        <v>0</v>
      </c>
      <c r="K43" s="19">
        <f ca="1">SUMIF(Datos!$AU$6:$AV$73,A43,Datos!$AV$6:$AV$73)</f>
        <v>0</v>
      </c>
      <c r="L43" s="19">
        <f ca="1">SUMIF(Datos!$BA$6:$BB$73,A43,Datos!$BB$6:$BB$73)</f>
        <v>0</v>
      </c>
      <c r="M43" s="19">
        <f ca="1">SUMIF(Datos!$BG$6:$BH$73,A43,Datos!$BH$6:$BH$73)</f>
        <v>0</v>
      </c>
      <c r="N43" s="19">
        <f ca="1">SUMIF(Datos!$BM$6:$BN$73,A43,Datos!$BN$6:$BN$73)</f>
        <v>0</v>
      </c>
      <c r="O43" s="19">
        <f ca="1">SUMIF(Datos!$BS$6:$BT$73,A43,Datos!$BT$6:$BT$73)</f>
        <v>0</v>
      </c>
      <c r="Q43" s="15"/>
      <c r="R43" s="15"/>
    </row>
    <row r="44" spans="1:18" ht="22.5" customHeight="1" x14ac:dyDescent="0.25">
      <c r="A44" s="9" t="str">
        <f t="shared" si="4"/>
        <v>2.5,4</v>
      </c>
      <c r="B44" s="20" t="s">
        <v>82</v>
      </c>
      <c r="C44" s="26"/>
      <c r="D44" s="19">
        <f>SUMIF(Datos!$E$6:$E$66,A44,Datos!$F$6:$F$67)</f>
        <v>0</v>
      </c>
      <c r="E44" s="19">
        <f ca="1">SUMIF(Datos!$K$6:$L$66,A44,Datos!$L$6:$L$67)</f>
        <v>0</v>
      </c>
      <c r="F44" s="19">
        <f ca="1">SUMIF(Datos!$Q$6:$R$66,A44,Datos!$R$6:$R$67)</f>
        <v>0</v>
      </c>
      <c r="G44" s="19">
        <f ca="1">SUMIF(Datos!$W$6:$X$66,A44,Datos!$X$6:$X$67)</f>
        <v>0</v>
      </c>
      <c r="H44" s="19">
        <f ca="1">SUMIF(Datos!$AC$6:$AD$66,A44,Datos!$AD$6:$AD$67)</f>
        <v>0</v>
      </c>
      <c r="I44" s="19">
        <f ca="1">SUMIF(Datos!$AI$6:$AJ$66,A44,Datos!$AJ$6:$AJ$67)</f>
        <v>0</v>
      </c>
      <c r="J44" s="19">
        <f ca="1">SUMIF(Datos!$AO$6:$AP$65,A44,Datos!$AP$6:$AP$66)</f>
        <v>0</v>
      </c>
      <c r="K44" s="19">
        <f ca="1">SUMIF(Datos!$AU$6:$AV$73,A44,Datos!$AV$6:$AV$73)</f>
        <v>0</v>
      </c>
      <c r="L44" s="19">
        <f ca="1">SUMIF(Datos!$BA$6:$BB$73,A44,Datos!$BB$6:$BB$73)</f>
        <v>0</v>
      </c>
      <c r="M44" s="19">
        <f ca="1">SUMIF(Datos!$BG$6:$BH$73,A44,Datos!$BH$6:$BH$73)</f>
        <v>0</v>
      </c>
      <c r="N44" s="19">
        <f ca="1">SUMIF(Datos!$BM$6:$BN$73,A44,Datos!$BN$6:$BN$73)</f>
        <v>0</v>
      </c>
      <c r="O44" s="19">
        <f ca="1">SUMIF(Datos!$BS$6:$BT$73,A44,Datos!$BT$6:$BT$73)</f>
        <v>0</v>
      </c>
      <c r="Q44" s="15"/>
      <c r="R44" s="15"/>
    </row>
    <row r="45" spans="1:18" ht="22.5" customHeight="1" x14ac:dyDescent="0.25">
      <c r="A45" s="9" t="str">
        <f t="shared" si="4"/>
        <v>2.5.5</v>
      </c>
      <c r="B45" s="20" t="s">
        <v>83</v>
      </c>
      <c r="C45" s="26"/>
      <c r="D45" s="19">
        <f>SUMIF(Datos!$E$6:$E$66,A45,Datos!$F$6:$F$67)</f>
        <v>0</v>
      </c>
      <c r="E45" s="19">
        <f ca="1">SUMIF(Datos!$K$6:$L$66,A45,Datos!$L$6:$L$67)</f>
        <v>0</v>
      </c>
      <c r="F45" s="19">
        <f ca="1">SUMIF(Datos!$Q$6:$R$66,A45,Datos!$R$6:$R$67)</f>
        <v>0</v>
      </c>
      <c r="G45" s="19">
        <f ca="1">SUMIF(Datos!$W$6:$X$66,A45,Datos!$X$6:$X$67)</f>
        <v>0</v>
      </c>
      <c r="H45" s="19">
        <f ca="1">SUMIF(Datos!$AC$6:$AD$66,A45,Datos!$AD$6:$AD$67)</f>
        <v>0</v>
      </c>
      <c r="I45" s="19">
        <f ca="1">SUMIF(Datos!$AI$6:$AJ$66,A45,Datos!$AJ$6:$AJ$67)</f>
        <v>0</v>
      </c>
      <c r="J45" s="19">
        <f ca="1">SUMIF(Datos!$AO$6:$AP$65,A45,Datos!$AP$6:$AP$66)</f>
        <v>0</v>
      </c>
      <c r="K45" s="19">
        <f ca="1">SUMIF(Datos!$AU$6:$AV$73,A45,Datos!$AV$6:$AV$73)</f>
        <v>0</v>
      </c>
      <c r="L45" s="19">
        <f ca="1">SUMIF(Datos!$BA$6:$BB$73,A45,Datos!$BB$6:$BB$73)</f>
        <v>0</v>
      </c>
      <c r="M45" s="19">
        <f ca="1">SUMIF(Datos!$BG$6:$BH$73,A45,Datos!$BH$6:$BH$73)</f>
        <v>0</v>
      </c>
      <c r="N45" s="19">
        <f ca="1">SUMIF(Datos!$BM$6:$BN$73,A45,Datos!$BN$6:$BN$73)</f>
        <v>0</v>
      </c>
      <c r="O45" s="19">
        <f ca="1">SUMIF(Datos!$BS$6:$BT$73,A45,Datos!$BT$6:$BT$73)</f>
        <v>0</v>
      </c>
      <c r="Q45" s="28"/>
      <c r="R45" s="15"/>
    </row>
    <row r="46" spans="1:18" ht="22.5" customHeight="1" x14ac:dyDescent="0.25">
      <c r="A46" s="9" t="str">
        <f t="shared" si="4"/>
        <v>2.5.6</v>
      </c>
      <c r="B46" s="20" t="s">
        <v>84</v>
      </c>
      <c r="C46" s="26"/>
      <c r="D46" s="19">
        <f>SUMIF(Datos!$E$6:$E$66,A46,Datos!$F$6:$F$67)</f>
        <v>0</v>
      </c>
      <c r="E46" s="19">
        <f ca="1">SUMIF(Datos!$K$6:$L$66,A46,Datos!$L$6:$L$67)</f>
        <v>0</v>
      </c>
      <c r="F46" s="19">
        <f ca="1">SUMIF(Datos!$Q$6:$R$66,A46,Datos!$R$6:$R$67)</f>
        <v>0</v>
      </c>
      <c r="G46" s="19">
        <f ca="1">SUMIF(Datos!$W$6:$X$66,A46,Datos!$X$6:$X$67)</f>
        <v>0</v>
      </c>
      <c r="H46" s="19">
        <f ca="1">SUMIF(Datos!$AC$6:$AD$66,A46,Datos!$AD$6:$AD$67)</f>
        <v>0</v>
      </c>
      <c r="I46" s="19">
        <f ca="1">SUMIF(Datos!$AI$6:$AJ$66,A46,Datos!$AJ$6:$AJ$67)</f>
        <v>0</v>
      </c>
      <c r="J46" s="19">
        <f ca="1">SUMIF(Datos!$AO$6:$AP$65,A46,Datos!$AP$6:$AP$66)</f>
        <v>0</v>
      </c>
      <c r="K46" s="19">
        <f ca="1">SUMIF(Datos!$AU$6:$AV$73,A46,Datos!$AV$6:$AV$73)</f>
        <v>0</v>
      </c>
      <c r="L46" s="19">
        <f ca="1">SUMIF(Datos!$BA$6:$BB$73,A46,Datos!$BB$6:$BB$73)</f>
        <v>0</v>
      </c>
      <c r="M46" s="19">
        <f ca="1">SUMIF(Datos!$BG$6:$BH$73,A46,Datos!$BH$6:$BH$73)</f>
        <v>0</v>
      </c>
      <c r="N46" s="19">
        <f ca="1">SUMIF(Datos!$BM$6:$BN$73,A46,Datos!$BN$6:$BN$73)</f>
        <v>0</v>
      </c>
      <c r="O46" s="19">
        <f ca="1">SUMIF(Datos!$BS$6:$BT$73,A46,Datos!$BT$6:$BT$73)</f>
        <v>0</v>
      </c>
      <c r="Q46" s="29"/>
      <c r="R46" s="15"/>
    </row>
    <row r="47" spans="1:18" ht="22.5" customHeight="1" x14ac:dyDescent="0.25">
      <c r="A47" s="9" t="str">
        <f t="shared" si="4"/>
        <v>2.5.9</v>
      </c>
      <c r="B47" s="20" t="s">
        <v>85</v>
      </c>
      <c r="C47" s="26"/>
      <c r="D47" s="19">
        <f>SUMIF(Datos!$E$6:$E$66,A47,Datos!$F$6:$F$67)</f>
        <v>0</v>
      </c>
      <c r="E47" s="19">
        <f ca="1">SUMIF(Datos!$K$6:$L$66,A47,Datos!$L$6:$L$67)</f>
        <v>0</v>
      </c>
      <c r="F47" s="19">
        <f ca="1">SUMIF(Datos!$Q$6:$R$66,A47,Datos!$R$6:$R$67)</f>
        <v>0</v>
      </c>
      <c r="G47" s="19">
        <f ca="1">SUMIF(Datos!$W$6:$X$66,A47,Datos!$X$6:$X$67)</f>
        <v>0</v>
      </c>
      <c r="H47" s="19">
        <f ca="1">SUMIF(Datos!$AC$6:$AD$66,A47,Datos!$AD$6:$AD$67)</f>
        <v>0</v>
      </c>
      <c r="I47" s="19">
        <f ca="1">SUMIF(Datos!$AI$6:$AJ$66,A47,Datos!$AJ$6:$AJ$67)</f>
        <v>0</v>
      </c>
      <c r="J47" s="19">
        <f ca="1">SUMIF(Datos!$AO$6:$AP$65,A47,Datos!$AP$6:$AP$66)</f>
        <v>0</v>
      </c>
      <c r="K47" s="19">
        <f ca="1">SUMIF(Datos!$AU$6:$AV$73,A47,Datos!$AV$6:$AV$73)</f>
        <v>0</v>
      </c>
      <c r="L47" s="19">
        <f ca="1">SUMIF(Datos!$BA$6:$BB$73,A47,Datos!$BB$6:$BB$73)</f>
        <v>0</v>
      </c>
      <c r="M47" s="19">
        <f ca="1">SUMIF(Datos!$BG$6:$BH$73,A47,Datos!$BH$6:$BH$73)</f>
        <v>0</v>
      </c>
      <c r="N47" s="19">
        <f ca="1">SUMIF(Datos!$BM$6:$BN$73,A47,Datos!$BN$6:$BN$73)</f>
        <v>0</v>
      </c>
      <c r="O47" s="19">
        <f ca="1">SUMIF(Datos!$BS$6:$BT$73,A47,Datos!$BT$6:$BT$73)</f>
        <v>0</v>
      </c>
      <c r="Q47" s="30"/>
      <c r="R47" s="15"/>
    </row>
    <row r="48" spans="1:18" ht="22.5" customHeight="1" x14ac:dyDescent="0.25">
      <c r="B48" s="13" t="s">
        <v>35</v>
      </c>
      <c r="C48" s="16">
        <f ca="1">SUM(D48:O48)</f>
        <v>3656599.02</v>
      </c>
      <c r="D48" s="16">
        <f t="shared" ref="D48:O48" si="11">SUM(D49:D53)</f>
        <v>0</v>
      </c>
      <c r="E48" s="16">
        <f ca="1">SUM(E49:E57)</f>
        <v>2525538.85</v>
      </c>
      <c r="F48" s="16">
        <f t="shared" ca="1" si="11"/>
        <v>119855</v>
      </c>
      <c r="G48" s="16">
        <f t="shared" ca="1" si="11"/>
        <v>1011205.17</v>
      </c>
      <c r="H48" s="16">
        <f t="shared" ca="1" si="11"/>
        <v>0</v>
      </c>
      <c r="I48" s="16">
        <f t="shared" ca="1" si="11"/>
        <v>0</v>
      </c>
      <c r="J48" s="16">
        <f t="shared" ca="1" si="11"/>
        <v>0</v>
      </c>
      <c r="K48" s="16">
        <f t="shared" ca="1" si="11"/>
        <v>0</v>
      </c>
      <c r="L48" s="16">
        <f t="shared" ca="1" si="11"/>
        <v>0</v>
      </c>
      <c r="M48" s="16">
        <f t="shared" ca="1" si="11"/>
        <v>0</v>
      </c>
      <c r="N48" s="16">
        <f t="shared" ca="1" si="11"/>
        <v>0</v>
      </c>
      <c r="O48" s="16">
        <f t="shared" ca="1" si="11"/>
        <v>0</v>
      </c>
      <c r="Q48" s="24"/>
    </row>
    <row r="49" spans="1:19" ht="22.5" customHeight="1" x14ac:dyDescent="0.25">
      <c r="A49" s="9" t="str">
        <f t="shared" si="4"/>
        <v>2.6.1</v>
      </c>
      <c r="B49" s="21" t="s">
        <v>93</v>
      </c>
      <c r="C49" s="18">
        <f ca="1">SUM(D49:O49)</f>
        <v>1204634.57</v>
      </c>
      <c r="D49" s="19">
        <f>SUMIF(Datos!$E$6:$E$66,A49,Datos!$F$6:$F$67)</f>
        <v>0</v>
      </c>
      <c r="E49" s="19">
        <f ca="1">SUMIF(Datos!$K$6:$L$66,A49,Datos!$L$6:$L$67)</f>
        <v>193429.4</v>
      </c>
      <c r="F49" s="19">
        <f ca="1">SUMIF(Datos!$Q$6:$R$66,A49,Datos!$R$6:$R$67)</f>
        <v>0</v>
      </c>
      <c r="G49" s="19">
        <f ca="1">SUMIF(Datos!$W$6:$X$66,A49,Datos!$X$6:$X$67)</f>
        <v>1011205.17</v>
      </c>
      <c r="H49" s="19">
        <f ca="1">SUMIF(Datos!$AC$6:$AD$66,A49,Datos!$AD$6:$AD$67)</f>
        <v>0</v>
      </c>
      <c r="I49" s="19">
        <f ca="1">SUMIF(Datos!$AI$6:$AJ$66,A49,Datos!$AJ$6:$AJ$67)</f>
        <v>0</v>
      </c>
      <c r="J49" s="19">
        <f ca="1">SUMIF(Datos!$AO$6:$AP$65,A49,Datos!$AP$6:$AP$66)</f>
        <v>0</v>
      </c>
      <c r="K49" s="19">
        <f ca="1">SUMIF(Datos!$AU$6:$AV$73,A49,Datos!$AV$6:$AV$73)</f>
        <v>0</v>
      </c>
      <c r="L49" s="19">
        <f ca="1">SUMIF(Datos!$BA$6:$BB$73,A49,Datos!$BB$6:$BB$73)</f>
        <v>0</v>
      </c>
      <c r="M49" s="19">
        <f ca="1">SUMIF(Datos!$BG$6:$BH$73,A49,Datos!$BH$6:$BH$73)</f>
        <v>0</v>
      </c>
      <c r="N49" s="19">
        <f ca="1">SUMIF(Datos!$BM$6:$BN$73,A49,Datos!$BN$6:$BN$73)</f>
        <v>0</v>
      </c>
      <c r="O49" s="19">
        <f ca="1">SUMIF(Datos!$BS$6:$BT$73,A49,Datos!$BT$6:$BT$73)</f>
        <v>0</v>
      </c>
      <c r="Q49" s="28"/>
    </row>
    <row r="50" spans="1:19" ht="22.5" customHeight="1" x14ac:dyDescent="0.25">
      <c r="A50" s="9" t="str">
        <f t="shared" si="4"/>
        <v>2.6.2</v>
      </c>
      <c r="B50" s="31" t="s">
        <v>46</v>
      </c>
      <c r="C50" s="23"/>
      <c r="D50" s="19">
        <f>SUMIF(Datos!$E$6:$E$66,A50,Datos!$F$6:$F$67)</f>
        <v>0</v>
      </c>
      <c r="E50" s="19">
        <f ca="1">SUMIF(Datos!$K$6:$L$66,A50,Datos!$L$6:$L$67)</f>
        <v>0</v>
      </c>
      <c r="F50" s="19">
        <f ca="1">SUMIF(Datos!$Q$6:$R$66,A50,Datos!$R$6:$R$67)</f>
        <v>0</v>
      </c>
      <c r="G50" s="19">
        <f ca="1">SUMIF(Datos!$W$6:$X$66,A50,Datos!$X$6:$X$67)</f>
        <v>0</v>
      </c>
      <c r="H50" s="19">
        <f ca="1">SUMIF(Datos!$AC$6:$AD$66,A50,Datos!$AD$6:$AD$67)</f>
        <v>0</v>
      </c>
      <c r="I50" s="19">
        <f ca="1">SUMIF(Datos!$AI$6:$AJ$66,A50,Datos!$AJ$6:$AJ$67)</f>
        <v>0</v>
      </c>
      <c r="J50" s="19">
        <f ca="1">SUMIF(Datos!$AO$6:$AP$65,A50,Datos!$AP$6:$AP$66)</f>
        <v>0</v>
      </c>
      <c r="K50" s="19">
        <f ca="1">SUMIF(Datos!$AU$6:$AV$73,A50,Datos!$AV$6:$AV$73)</f>
        <v>0</v>
      </c>
      <c r="L50" s="19">
        <f ca="1">SUMIF(Datos!$BA$6:$BB$73,A50,Datos!$BB$6:$BB$73)</f>
        <v>0</v>
      </c>
      <c r="M50" s="19">
        <f ca="1">SUMIF(Datos!$BG$6:$BH$73,A50,Datos!$BH$6:$BH$73)</f>
        <v>0</v>
      </c>
      <c r="N50" s="19">
        <f ca="1">SUMIF(Datos!$BM$6:$BN$73,A50,Datos!$BN$6:$BN$73)</f>
        <v>0</v>
      </c>
      <c r="O50" s="32"/>
      <c r="R50" s="15"/>
    </row>
    <row r="51" spans="1:19" ht="22.5" customHeight="1" x14ac:dyDescent="0.25">
      <c r="A51" s="9" t="str">
        <f t="shared" si="4"/>
        <v>2.6.3</v>
      </c>
      <c r="B51" s="21" t="s">
        <v>90</v>
      </c>
      <c r="C51" s="18">
        <f ca="1">SUM(D51:O51)</f>
        <v>0</v>
      </c>
      <c r="D51" s="19">
        <f>SUMIF(Datos!$E$6:$E$66,A51,Datos!$F$6:$F$67)</f>
        <v>0</v>
      </c>
      <c r="E51" s="19">
        <f ca="1">SUMIF(Datos!$K$6:$L$66,A51,Datos!$L$6:$L$67)</f>
        <v>0</v>
      </c>
      <c r="F51" s="19">
        <f ca="1">SUMIF(Datos!$Q$6:$R$66,A51,Datos!$R$6:$R$67)</f>
        <v>0</v>
      </c>
      <c r="G51" s="19">
        <f ca="1">SUMIF(Datos!$W$6:$X$66,A51,Datos!$X$6:$X$67)</f>
        <v>0</v>
      </c>
      <c r="H51" s="19">
        <f ca="1">SUMIF(Datos!$AC$6:$AD$66,A51,Datos!$AD$6:$AD$67)</f>
        <v>0</v>
      </c>
      <c r="I51" s="19">
        <f ca="1">SUMIF(Datos!$AI$6:$AJ$66,A51,Datos!$AJ$6:$AJ$67)</f>
        <v>0</v>
      </c>
      <c r="J51" s="19">
        <f ca="1">SUMIF(Datos!$AO$6:$AP$65,A51,Datos!$AP$6:$AP$66)</f>
        <v>0</v>
      </c>
      <c r="K51" s="19">
        <f ca="1">SUMIF(Datos!$AU$6:$AV$73,A51,Datos!$AV$6:$AV$73)</f>
        <v>0</v>
      </c>
      <c r="L51" s="19">
        <f ca="1">SUMIF(Datos!$BA$6:$BB$73,A51,Datos!$BB$6:$BB$73)</f>
        <v>0</v>
      </c>
      <c r="M51" s="19">
        <f ca="1">SUMIF(Datos!$BG$6:$BH$73,A51,Datos!$BH$6:$BH$73)</f>
        <v>0</v>
      </c>
      <c r="N51" s="19">
        <f ca="1">SUMIF(Datos!$BM$6:$BN$73,A51,Datos!$BN$6:$BN$73)</f>
        <v>0</v>
      </c>
      <c r="O51" s="19">
        <f ca="1">SUMIF(Datos!$BS$6:$BT$73,A51,Datos!$BT$6:$BT$73)</f>
        <v>0</v>
      </c>
      <c r="Q51" s="29"/>
      <c r="R51" s="15"/>
    </row>
    <row r="52" spans="1:19" ht="22.5" customHeight="1" x14ac:dyDescent="0.25">
      <c r="A52" s="9" t="str">
        <f t="shared" si="4"/>
        <v>2.6.4</v>
      </c>
      <c r="B52" s="21" t="s">
        <v>91</v>
      </c>
      <c r="C52" s="18">
        <f ca="1">SUM(D52:O52)</f>
        <v>2316089.4500000002</v>
      </c>
      <c r="D52" s="19">
        <f>SUMIF(Datos!$E$6:$E$66,A52,Datos!$F$6:$F$67)</f>
        <v>0</v>
      </c>
      <c r="E52" s="19">
        <f ca="1">SUMIF(Datos!$K$6:$L$66,A52,Datos!$L$6:$L$67)</f>
        <v>2316089.4500000002</v>
      </c>
      <c r="F52" s="19">
        <f ca="1">SUMIF(Datos!$Q$6:$R$66,A52,Datos!$R$6:$R$67)</f>
        <v>0</v>
      </c>
      <c r="G52" s="19">
        <f ca="1">SUMIF(Datos!$W$6:$X$66,A52,Datos!$X$6:$X$67)</f>
        <v>0</v>
      </c>
      <c r="H52" s="19">
        <f ca="1">SUMIF(Datos!$AC$6:$AD$66,A52,Datos!$AD$6:$AD$67)</f>
        <v>0</v>
      </c>
      <c r="I52" s="19">
        <f ca="1">SUMIF(Datos!$AI$6:$AJ$66,A52,Datos!$AJ$6:$AJ$67)</f>
        <v>0</v>
      </c>
      <c r="J52" s="19">
        <f ca="1">SUMIF(Datos!$AO$6:$AP$65,A52,Datos!$AP$6:$AP$66)</f>
        <v>0</v>
      </c>
      <c r="K52" s="19">
        <f ca="1">SUMIF(Datos!$AU$6:$AV$73,A52,Datos!$AV$6:$AV$73)</f>
        <v>0</v>
      </c>
      <c r="L52" s="19">
        <f ca="1">SUMIF(Datos!$BA$6:$BB$73,A52,Datos!$BB$6:$BB$73)</f>
        <v>0</v>
      </c>
      <c r="M52" s="19">
        <f ca="1">SUMIF(Datos!$BG$6:$BH$73,A52,Datos!$BH$6:$BH$73)</f>
        <v>0</v>
      </c>
      <c r="N52" s="19">
        <f ca="1">SUMIF(Datos!$BM$6:$BN$73,A52,Datos!$BN$6:$BN$73)</f>
        <v>0</v>
      </c>
      <c r="O52" s="19">
        <f ca="1">SUMIF(Datos!$BS$6:$BT$73,A52,Datos!$BT$6:$BT$73)</f>
        <v>0</v>
      </c>
      <c r="R52" s="15"/>
    </row>
    <row r="53" spans="1:19" ht="22.5" customHeight="1" x14ac:dyDescent="0.25">
      <c r="A53" s="9" t="str">
        <f t="shared" si="4"/>
        <v>2.6.5</v>
      </c>
      <c r="B53" s="21" t="s">
        <v>92</v>
      </c>
      <c r="C53" s="18">
        <f ca="1">SUM(D53:O53)</f>
        <v>119855</v>
      </c>
      <c r="D53" s="19">
        <f>SUMIF(Datos!$E$6:$E$66,A53,Datos!$F$6:$F$67)</f>
        <v>0</v>
      </c>
      <c r="E53" s="19">
        <f ca="1">SUMIF(Datos!$K$6:$L$66,A53,Datos!$L$6:$L$67)</f>
        <v>0</v>
      </c>
      <c r="F53" s="19">
        <f ca="1">SUMIF(Datos!$Q$6:$R$66,A53,Datos!$R$6:$R$67)</f>
        <v>119855</v>
      </c>
      <c r="G53" s="19">
        <f ca="1">SUMIF(Datos!$W$6:$X$66,A53,Datos!$X$6:$X$67)</f>
        <v>0</v>
      </c>
      <c r="H53" s="19">
        <f ca="1">SUMIF(Datos!$AC$6:$AD$66,A53,Datos!$AD$6:$AD$67)</f>
        <v>0</v>
      </c>
      <c r="I53" s="19">
        <f ca="1">SUMIF(Datos!$AI$6:$AJ$66,A53,Datos!$AJ$6:$AJ$67)</f>
        <v>0</v>
      </c>
      <c r="J53" s="19">
        <f ca="1">SUMIF(Datos!$AO$6:$AP$65,A53,Datos!$AP$6:$AP$66)</f>
        <v>0</v>
      </c>
      <c r="K53" s="19">
        <f ca="1">SUMIF(Datos!$AU$6:$AV$73,A53,Datos!$AV$6:$AV$73)</f>
        <v>0</v>
      </c>
      <c r="L53" s="19">
        <f ca="1">SUMIF(Datos!$BA$6:$BB$73,A53,Datos!$BB$6:$BB$73)</f>
        <v>0</v>
      </c>
      <c r="M53" s="19">
        <f ca="1">SUMIF(Datos!$BG$6:$BH$73,A53,Datos!$BH$6:$BH$73)</f>
        <v>0</v>
      </c>
      <c r="N53" s="19">
        <f ca="1">SUMIF(Datos!$BM$6:$BN$73,A53,Datos!$BN$6:$BN$73)</f>
        <v>0</v>
      </c>
      <c r="O53" s="19">
        <f ca="1">SUMIF(Datos!$BS$6:$BT$73,A53,Datos!$BT$6:$BT$73)</f>
        <v>0</v>
      </c>
      <c r="Q53" s="30"/>
      <c r="R53" s="15"/>
    </row>
    <row r="54" spans="1:19" ht="22.5" customHeight="1" x14ac:dyDescent="0.25">
      <c r="A54" s="9" t="str">
        <f t="shared" si="4"/>
        <v>2.6.6</v>
      </c>
      <c r="B54" s="31" t="s">
        <v>52</v>
      </c>
      <c r="C54" s="23"/>
      <c r="D54" s="19">
        <f>SUMIF(Datos!$E$6:$E$66,A54,Datos!$F$6:$F$67)</f>
        <v>0</v>
      </c>
      <c r="E54" s="19">
        <f ca="1">SUMIF(Datos!$K$6:$L$66,A54,Datos!$L$6:$L$67)</f>
        <v>0</v>
      </c>
      <c r="F54" s="19">
        <f ca="1">SUMIF(Datos!$Q$6:$R$66,A54,Datos!$R$6:$R$67)</f>
        <v>0</v>
      </c>
      <c r="G54" s="19">
        <f ca="1">SUMIF(Datos!$W$6:$X$66,A54,Datos!$X$6:$X$67)</f>
        <v>0</v>
      </c>
      <c r="H54" s="19">
        <f ca="1">SUMIF(Datos!$AC$6:$AD$66,A54,Datos!$AD$6:$AD$67)</f>
        <v>0</v>
      </c>
      <c r="I54" s="19">
        <f ca="1">SUMIF(Datos!$AI$6:$AJ$66,A54,Datos!$AJ$6:$AJ$67)</f>
        <v>0</v>
      </c>
      <c r="J54" s="19">
        <f ca="1">SUMIF(Datos!$AO$6:$AP$65,A54,Datos!$AP$6:$AP$66)</f>
        <v>0</v>
      </c>
      <c r="K54" s="19">
        <f ca="1">SUMIF(Datos!$AU$6:$AV$73,A54,Datos!$AV$6:$AV$73)</f>
        <v>0</v>
      </c>
      <c r="L54" s="19">
        <f ca="1">SUMIF(Datos!$BA$6:$BB$73,A54,Datos!$BB$6:$BB$73)</f>
        <v>0</v>
      </c>
      <c r="M54" s="19">
        <f ca="1">SUMIF(Datos!$BG$6:$BH$73,A54,Datos!$BH$6:$BH$73)</f>
        <v>0</v>
      </c>
      <c r="N54" s="19">
        <f ca="1">SUMIF(Datos!$BM$6:$BN$73,A54,Datos!$BN$6:$BN$73)</f>
        <v>0</v>
      </c>
      <c r="O54" s="32"/>
      <c r="Q54" s="29"/>
      <c r="S54" s="33"/>
    </row>
    <row r="55" spans="1:19" ht="22.5" customHeight="1" x14ac:dyDescent="0.25">
      <c r="A55" s="9" t="str">
        <f t="shared" si="4"/>
        <v>2.6.7</v>
      </c>
      <c r="B55" s="31" t="s">
        <v>53</v>
      </c>
      <c r="C55" s="23"/>
      <c r="D55" s="19">
        <f>SUMIF(Datos!$E$6:$E$66,A55,Datos!$F$6:$F$67)</f>
        <v>0</v>
      </c>
      <c r="E55" s="19">
        <f ca="1">SUMIF(Datos!$K$6:$L$66,A55,Datos!$L$6:$L$67)</f>
        <v>0</v>
      </c>
      <c r="F55" s="19">
        <f ca="1">SUMIF(Datos!$Q$6:$R$66,A55,Datos!$R$6:$R$67)</f>
        <v>0</v>
      </c>
      <c r="G55" s="19">
        <f ca="1">SUMIF(Datos!$W$6:$X$66,A55,Datos!$X$6:$X$67)</f>
        <v>0</v>
      </c>
      <c r="H55" s="19">
        <f ca="1">SUMIF(Datos!$AC$6:$AD$66,A55,Datos!$AD$6:$AD$67)</f>
        <v>0</v>
      </c>
      <c r="I55" s="19">
        <f ca="1">SUMIF(Datos!$AI$6:$AJ$66,A55,Datos!$AJ$6:$AJ$67)</f>
        <v>0</v>
      </c>
      <c r="J55" s="19">
        <f ca="1">SUMIF(Datos!$AO$6:$AP$65,A55,Datos!$AP$6:$AP$66)</f>
        <v>0</v>
      </c>
      <c r="K55" s="19">
        <f ca="1">SUMIF(Datos!$AU$6:$AV$73,A55,Datos!$AV$6:$AV$73)</f>
        <v>0</v>
      </c>
      <c r="L55" s="19">
        <f ca="1">SUMIF(Datos!$BA$6:$BB$73,A55,Datos!$BB$6:$BB$73)</f>
        <v>0</v>
      </c>
      <c r="M55" s="19">
        <f ca="1">SUMIF(Datos!$BG$6:$BH$73,A55,Datos!$BH$6:$BH$73)</f>
        <v>0</v>
      </c>
      <c r="N55" s="19">
        <f ca="1">SUMIF(Datos!$BM$6:$BN$73,A55,Datos!$BN$6:$BN$73)</f>
        <v>0</v>
      </c>
      <c r="O55" s="32"/>
      <c r="Q55" s="30"/>
      <c r="S55" s="34"/>
    </row>
    <row r="56" spans="1:19" ht="22.5" customHeight="1" x14ac:dyDescent="0.25">
      <c r="A56" s="9" t="str">
        <f t="shared" si="4"/>
        <v>2.6.8</v>
      </c>
      <c r="B56" s="31" t="s">
        <v>54</v>
      </c>
      <c r="C56" s="23"/>
      <c r="D56" s="19">
        <f>SUMIF(Datos!$E$6:$E$66,A56,Datos!$F$6:$F$67)</f>
        <v>0</v>
      </c>
      <c r="E56" s="19">
        <f ca="1">SUMIF(Datos!$K$6:$L$66,A56,Datos!$L$6:$L$67)</f>
        <v>0</v>
      </c>
      <c r="F56" s="19">
        <f ca="1">SUMIF(Datos!$Q$6:$R$66,A56,Datos!$R$6:$R$67)</f>
        <v>0</v>
      </c>
      <c r="G56" s="19">
        <f ca="1">SUMIF(Datos!$W$6:$X$66,A56,Datos!$X$6:$X$67)</f>
        <v>0</v>
      </c>
      <c r="H56" s="19">
        <f ca="1">SUMIF(Datos!$AC$6:$AD$66,A56,Datos!$AD$6:$AD$67)</f>
        <v>0</v>
      </c>
      <c r="I56" s="19">
        <f ca="1">SUMIF(Datos!$AI$6:$AJ$66,A56,Datos!$AJ$6:$AJ$67)</f>
        <v>0</v>
      </c>
      <c r="J56" s="19">
        <f ca="1">SUMIF(Datos!$AO$6:$AP$65,A56,Datos!$AP$6:$AP$66)</f>
        <v>0</v>
      </c>
      <c r="K56" s="19">
        <f ca="1">SUMIF(Datos!$AU$6:$AV$73,A56,Datos!$AV$6:$AV$73)</f>
        <v>0</v>
      </c>
      <c r="L56" s="19">
        <f ca="1">SUMIF(Datos!$BA$6:$BB$73,A56,Datos!$BB$6:$BB$73)</f>
        <v>0</v>
      </c>
      <c r="M56" s="19">
        <f ca="1">SUMIF(Datos!$BG$6:$BH$73,A56,Datos!$BH$6:$BH$73)</f>
        <v>0</v>
      </c>
      <c r="N56" s="19">
        <f ca="1">SUMIF(Datos!$BM$6:$BN$73,A56,Datos!$BN$6:$BN$73)</f>
        <v>0</v>
      </c>
      <c r="O56" s="32"/>
      <c r="Q56" s="30"/>
      <c r="S56" s="34"/>
    </row>
    <row r="57" spans="1:19" ht="22.5" customHeight="1" x14ac:dyDescent="0.25">
      <c r="A57" s="9" t="str">
        <f t="shared" si="4"/>
        <v>2.6.9</v>
      </c>
      <c r="B57" s="31" t="s">
        <v>47</v>
      </c>
      <c r="C57" s="23"/>
      <c r="D57" s="19">
        <f>SUMIF(Datos!$E$6:$E$66,A57,Datos!$F$6:$F$67)</f>
        <v>0</v>
      </c>
      <c r="E57" s="19">
        <f ca="1">SUMIF(Datos!$K$6:$L$66,A57,Datos!$L$6:$L$67)</f>
        <v>16020</v>
      </c>
      <c r="F57" s="19">
        <f ca="1">SUMIF(Datos!$Q$6:$R$66,A57,Datos!$R$6:$R$67)</f>
        <v>0</v>
      </c>
      <c r="G57" s="19">
        <f ca="1">SUMIF(Datos!$W$6:$X$66,A57,Datos!$X$6:$X$67)</f>
        <v>0</v>
      </c>
      <c r="H57" s="19">
        <f ca="1">SUMIF(Datos!$AC$6:$AD$66,A57,Datos!$AD$6:$AD$67)</f>
        <v>0</v>
      </c>
      <c r="I57" s="19">
        <f ca="1">SUMIF(Datos!$AI$6:$AJ$66,A57,Datos!$AJ$6:$AJ$67)</f>
        <v>0</v>
      </c>
      <c r="J57" s="19">
        <f ca="1">SUMIF(Datos!$AO$6:$AP$65,A57,Datos!$AP$6:$AP$66)</f>
        <v>0</v>
      </c>
      <c r="K57" s="19">
        <f ca="1">SUMIF(Datos!$AU$6:$AV$73,A57,Datos!$AV$6:$AV$73)</f>
        <v>0</v>
      </c>
      <c r="L57" s="19">
        <f ca="1">SUMIF(Datos!$BA$6:$BB$73,A57,Datos!$BB$6:$BB$73)</f>
        <v>0</v>
      </c>
      <c r="M57" s="19">
        <f ca="1">SUMIF(Datos!$BG$6:$BH$73,A57,Datos!$BH$6:$BH$73)</f>
        <v>0</v>
      </c>
      <c r="N57" s="19">
        <f ca="1">SUMIF(Datos!$BM$6:$BN$73,A57,Datos!$BN$6:$BN$73)</f>
        <v>0</v>
      </c>
      <c r="O57" s="32"/>
      <c r="Q57" s="29"/>
      <c r="R57" s="15"/>
      <c r="S57" s="34"/>
    </row>
    <row r="58" spans="1:19" s="24" customFormat="1" ht="22.5" customHeight="1" x14ac:dyDescent="0.25">
      <c r="B58" s="35" t="s">
        <v>55</v>
      </c>
      <c r="C58" s="26">
        <f t="shared" ref="C58:O58" si="12">SUM(C59:C61)</f>
        <v>0</v>
      </c>
      <c r="D58" s="26">
        <f t="shared" si="12"/>
        <v>0</v>
      </c>
      <c r="E58" s="26">
        <f t="shared" ca="1" si="12"/>
        <v>0</v>
      </c>
      <c r="F58" s="26">
        <f t="shared" ca="1" si="12"/>
        <v>191886</v>
      </c>
      <c r="G58" s="26">
        <f t="shared" ca="1" si="12"/>
        <v>4771498.67</v>
      </c>
      <c r="H58" s="26">
        <f t="shared" ca="1" si="12"/>
        <v>2102628.0499999998</v>
      </c>
      <c r="I58" s="26">
        <f t="shared" ca="1" si="12"/>
        <v>0</v>
      </c>
      <c r="J58" s="26">
        <f t="shared" ca="1" si="12"/>
        <v>0</v>
      </c>
      <c r="K58" s="26">
        <f t="shared" ca="1" si="12"/>
        <v>0</v>
      </c>
      <c r="L58" s="26">
        <f t="shared" ca="1" si="12"/>
        <v>0</v>
      </c>
      <c r="M58" s="26">
        <f t="shared" ca="1" si="12"/>
        <v>0</v>
      </c>
      <c r="N58" s="26">
        <f t="shared" ca="1" si="12"/>
        <v>0</v>
      </c>
      <c r="O58" s="26">
        <f t="shared" si="12"/>
        <v>0</v>
      </c>
      <c r="Q58" s="29"/>
      <c r="S58" s="36"/>
    </row>
    <row r="59" spans="1:19" ht="22.5" customHeight="1" x14ac:dyDescent="0.25">
      <c r="A59" s="9" t="str">
        <f t="shared" si="4"/>
        <v>2.7.1</v>
      </c>
      <c r="B59" s="31" t="s">
        <v>56</v>
      </c>
      <c r="C59" s="23"/>
      <c r="D59" s="19">
        <f>SUMIF(Datos!$E$6:$E$66,A59,Datos!$F$6:$F$67)</f>
        <v>0</v>
      </c>
      <c r="E59" s="19">
        <f ca="1">SUMIF(Datos!$K$6:$L$66,A59,Datos!$L$6:$L$67)</f>
        <v>0</v>
      </c>
      <c r="F59" s="19">
        <f ca="1">SUMIF(Datos!$Q$6:$R$66,A59,Datos!$R$6:$R$67)</f>
        <v>191886</v>
      </c>
      <c r="G59" s="19">
        <f ca="1">SUMIF(Datos!$W$6:$X$66,A59,Datos!$X$6:$X$67)</f>
        <v>2712280.94</v>
      </c>
      <c r="H59" s="19">
        <f ca="1">SUMIF(Datos!$AC$6:$AD$66,A59,Datos!$AD$6:$AD$67)</f>
        <v>1278618.05</v>
      </c>
      <c r="I59" s="19">
        <f ca="1">SUMIF(Datos!$AI$6:$AJ$66,A59,Datos!$AJ$6:$AJ$67)</f>
        <v>0</v>
      </c>
      <c r="J59" s="19">
        <f ca="1">SUMIF(Datos!$AO$6:$AP$65,A59,Datos!$AP$6:$AP$66)</f>
        <v>0</v>
      </c>
      <c r="K59" s="19">
        <f ca="1">SUMIF(Datos!$AU$6:$AV$73,A59,Datos!$AV$6:$AV$73)</f>
        <v>0</v>
      </c>
      <c r="L59" s="19">
        <f ca="1">SUMIF(Datos!$BA$6:$BB$73,A59,Datos!$BB$6:$BB$73)</f>
        <v>0</v>
      </c>
      <c r="M59" s="19">
        <f ca="1">SUMIF(Datos!$BG$6:$BH$73,A59,Datos!$BH$6:$BH$73)</f>
        <v>0</v>
      </c>
      <c r="N59" s="19">
        <f ca="1">SUMIF(Datos!$BM$6:$BN$73,A59,Datos!$BN$6:$BN$73)</f>
        <v>0</v>
      </c>
      <c r="O59" s="32"/>
      <c r="Q59" s="29"/>
      <c r="S59" s="34"/>
    </row>
    <row r="60" spans="1:19" ht="22.5" customHeight="1" x14ac:dyDescent="0.25">
      <c r="A60" s="9" t="str">
        <f t="shared" si="4"/>
        <v>2.7.2</v>
      </c>
      <c r="B60" s="31" t="s">
        <v>57</v>
      </c>
      <c r="C60" s="23"/>
      <c r="D60" s="19">
        <f>SUMIF(Datos!$E$6:$E$66,A60,Datos!$F$6:$F$67)</f>
        <v>0</v>
      </c>
      <c r="E60" s="19">
        <f ca="1">SUMIF(Datos!$K$6:$L$66,A60,Datos!$L$6:$L$67)</f>
        <v>0</v>
      </c>
      <c r="F60" s="19">
        <f ca="1">SUMIF(Datos!$Q$6:$R$66,A60,Datos!$R$6:$R$67)</f>
        <v>0</v>
      </c>
      <c r="G60" s="19">
        <f ca="1">SUMIF(Datos!$W$6:$X$66,A60,Datos!$X$6:$X$67)</f>
        <v>2059217.73</v>
      </c>
      <c r="H60" s="19">
        <f ca="1">SUMIF(Datos!$AC$6:$AD$66,A60,Datos!$AD$6:$AD$67)</f>
        <v>824010</v>
      </c>
      <c r="I60" s="19">
        <f ca="1">SUMIF(Datos!$AI$6:$AJ$66,A60,Datos!$AJ$6:$AJ$67)</f>
        <v>0</v>
      </c>
      <c r="J60" s="19">
        <f ca="1">SUMIF(Datos!$AO$6:$AP$65,A60,Datos!$AP$6:$AP$66)</f>
        <v>0</v>
      </c>
      <c r="K60" s="19">
        <f ca="1">SUMIF(Datos!$AU$6:$AV$73,A60,Datos!$AV$6:$AV$73)</f>
        <v>0</v>
      </c>
      <c r="L60" s="19">
        <f ca="1">SUMIF(Datos!$BA$6:$BB$73,A60,Datos!$BB$6:$BB$73)</f>
        <v>0</v>
      </c>
      <c r="M60" s="19">
        <f ca="1">SUMIF(Datos!$BG$6:$BH$73,A60,Datos!$BH$6:$BH$73)</f>
        <v>0</v>
      </c>
      <c r="N60" s="19">
        <f ca="1">SUMIF(Datos!$BM$6:$BN$73,A60,Datos!$BN$6:$BN$73)</f>
        <v>0</v>
      </c>
      <c r="O60" s="32"/>
      <c r="S60" s="34"/>
    </row>
    <row r="61" spans="1:19" ht="22.5" customHeight="1" x14ac:dyDescent="0.25">
      <c r="A61" s="9" t="str">
        <f t="shared" si="4"/>
        <v>2.7.3</v>
      </c>
      <c r="B61" s="31" t="s">
        <v>48</v>
      </c>
      <c r="C61" s="23"/>
      <c r="D61" s="19">
        <f>SUMIF(Datos!$E$6:$E$66,A61,Datos!$F$6:$F$67)</f>
        <v>0</v>
      </c>
      <c r="E61" s="19">
        <f ca="1">SUMIF(Datos!$K$6:$L$66,A61,Datos!$L$6:$L$67)</f>
        <v>0</v>
      </c>
      <c r="F61" s="19">
        <f ca="1">SUMIF(Datos!$Q$6:$R$66,A61,Datos!$R$6:$R$67)</f>
        <v>0</v>
      </c>
      <c r="G61" s="19">
        <f ca="1">SUMIF(Datos!$W$6:$X$66,A61,Datos!$X$6:$X$67)</f>
        <v>0</v>
      </c>
      <c r="H61" s="19">
        <f ca="1">SUMIF(Datos!$AC$6:$AD$66,A61,Datos!$AD$6:$AD$67)</f>
        <v>0</v>
      </c>
      <c r="I61" s="19">
        <f ca="1">SUMIF(Datos!$AI$6:$AJ$66,A61,Datos!$AJ$6:$AJ$67)</f>
        <v>0</v>
      </c>
      <c r="J61" s="19">
        <f ca="1">SUMIF(Datos!$AO$6:$AP$65,A61,Datos!$AP$6:$AP$66)</f>
        <v>0</v>
      </c>
      <c r="K61" s="19">
        <f ca="1">SUMIF(Datos!$AU$6:$AV$73,A61,Datos!$AV$6:$AV$73)</f>
        <v>0</v>
      </c>
      <c r="L61" s="19">
        <f ca="1">SUMIF(Datos!$BA$6:$BB$73,A61,Datos!$BB$6:$BB$73)</f>
        <v>0</v>
      </c>
      <c r="M61" s="19">
        <f ca="1">SUMIF(Datos!$BG$6:$BH$73,A61,Datos!$BH$6:$BH$73)</f>
        <v>0</v>
      </c>
      <c r="N61" s="19">
        <f ca="1">SUMIF(Datos!$BM$6:$BN$73,A61,Datos!$BN$6:$BN$73)</f>
        <v>0</v>
      </c>
      <c r="O61" s="32"/>
      <c r="S61" s="33"/>
    </row>
    <row r="62" spans="1:19" s="24" customFormat="1" ht="22.5" customHeight="1" x14ac:dyDescent="0.25">
      <c r="B62" s="35" t="s">
        <v>49</v>
      </c>
      <c r="C62" s="26">
        <f t="shared" ref="C62:O62" si="13">SUM(C63:C64)</f>
        <v>0</v>
      </c>
      <c r="D62" s="26">
        <f t="shared" si="13"/>
        <v>0</v>
      </c>
      <c r="E62" s="26">
        <f t="shared" ca="1" si="13"/>
        <v>0</v>
      </c>
      <c r="F62" s="26">
        <f t="shared" ca="1" si="13"/>
        <v>0</v>
      </c>
      <c r="G62" s="26">
        <f t="shared" ca="1" si="13"/>
        <v>0</v>
      </c>
      <c r="H62" s="26">
        <f t="shared" ca="1" si="13"/>
        <v>0</v>
      </c>
      <c r="I62" s="26">
        <f t="shared" ca="1" si="13"/>
        <v>0</v>
      </c>
      <c r="J62" s="26">
        <f t="shared" ca="1" si="13"/>
        <v>0</v>
      </c>
      <c r="K62" s="26">
        <f t="shared" ca="1" si="13"/>
        <v>0</v>
      </c>
      <c r="L62" s="26">
        <f t="shared" ca="1" si="13"/>
        <v>0</v>
      </c>
      <c r="M62" s="26">
        <f t="shared" ca="1" si="13"/>
        <v>0</v>
      </c>
      <c r="N62" s="26">
        <f t="shared" ca="1" si="13"/>
        <v>0</v>
      </c>
      <c r="O62" s="26">
        <f t="shared" si="13"/>
        <v>0</v>
      </c>
      <c r="Q62" s="9"/>
      <c r="R62" s="9"/>
      <c r="S62" s="37"/>
    </row>
    <row r="63" spans="1:19" ht="22.5" customHeight="1" x14ac:dyDescent="0.25">
      <c r="A63" s="9" t="str">
        <f t="shared" si="4"/>
        <v>2.8.1</v>
      </c>
      <c r="B63" s="31" t="s">
        <v>58</v>
      </c>
      <c r="C63" s="23"/>
      <c r="D63" s="19">
        <f>SUMIF(Datos!$E$6:$E$66,A63,Datos!$F$6:$F$67)</f>
        <v>0</v>
      </c>
      <c r="E63" s="19">
        <f ca="1">SUMIF(Datos!$K$6:$L$66,A63,Datos!$L$6:$L$67)</f>
        <v>0</v>
      </c>
      <c r="F63" s="19">
        <f ca="1">SUMIF(Datos!$Q$6:$R$66,A63,Datos!$R$6:$R$67)</f>
        <v>0</v>
      </c>
      <c r="G63" s="19">
        <f ca="1">SUMIF(Datos!$W$6:$X$66,A63,Datos!$X$6:$X$67)</f>
        <v>0</v>
      </c>
      <c r="H63" s="19">
        <f ca="1">SUMIF(Datos!$AC$6:$AD$66,A63,Datos!$AD$6:$AD$67)</f>
        <v>0</v>
      </c>
      <c r="I63" s="19">
        <f ca="1">SUMIF(Datos!$AI$6:$AJ$66,A63,Datos!$AJ$6:$AJ$67)</f>
        <v>0</v>
      </c>
      <c r="J63" s="19">
        <f ca="1">SUMIF(Datos!$AO$6:$AP$65,A63,Datos!$AP$6:$AP$66)</f>
        <v>0</v>
      </c>
      <c r="K63" s="19">
        <f ca="1">SUMIF(Datos!$AU$6:$AV$73,A63,Datos!$AV$6:$AV$73)</f>
        <v>0</v>
      </c>
      <c r="L63" s="19">
        <f ca="1">SUMIF(Datos!$BA$6:$BB$73,A63,Datos!$BB$6:$BB$73)</f>
        <v>0</v>
      </c>
      <c r="M63" s="19">
        <f ca="1">SUMIF(Datos!$BG$6:$BH$73,A63,Datos!$BH$6:$BH$73)</f>
        <v>0</v>
      </c>
      <c r="N63" s="19">
        <f ca="1">SUMIF(Datos!$BM$6:$BN$73,A63,Datos!$BN$6:$BN$73)</f>
        <v>0</v>
      </c>
      <c r="O63" s="32"/>
      <c r="S63" s="33"/>
    </row>
    <row r="64" spans="1:19" ht="22.5" customHeight="1" x14ac:dyDescent="0.25">
      <c r="A64" s="9" t="str">
        <f t="shared" si="4"/>
        <v>2.8.2</v>
      </c>
      <c r="B64" s="31" t="s">
        <v>50</v>
      </c>
      <c r="C64" s="23"/>
      <c r="D64" s="19">
        <f>SUMIF(Datos!$E$6:$E$66,A64,Datos!$F$6:$F$67)</f>
        <v>0</v>
      </c>
      <c r="E64" s="19">
        <f ca="1">SUMIF(Datos!$K$6:$L$66,A64,Datos!$L$6:$L$67)</f>
        <v>0</v>
      </c>
      <c r="F64" s="19">
        <f ca="1">SUMIF(Datos!$Q$6:$R$66,A64,Datos!$R$6:$R$67)</f>
        <v>0</v>
      </c>
      <c r="G64" s="19">
        <f ca="1">SUMIF(Datos!$W$6:$X$66,A64,Datos!$X$6:$X$67)</f>
        <v>0</v>
      </c>
      <c r="H64" s="19">
        <f ca="1">SUMIF(Datos!$AC$6:$AD$66,A64,Datos!$AD$6:$AD$67)</f>
        <v>0</v>
      </c>
      <c r="I64" s="19">
        <f ca="1">SUMIF(Datos!$AI$6:$AJ$66,A64,Datos!$AJ$6:$AJ$67)</f>
        <v>0</v>
      </c>
      <c r="J64" s="19">
        <f ca="1">SUMIF(Datos!$AO$6:$AP$65,A64,Datos!$AP$6:$AP$66)</f>
        <v>0</v>
      </c>
      <c r="K64" s="19">
        <f ca="1">SUMIF(Datos!$AU$6:$AV$73,A64,Datos!$AV$6:$AV$73)</f>
        <v>0</v>
      </c>
      <c r="L64" s="19">
        <f ca="1">SUMIF(Datos!$BA$6:$BB$73,A64,Datos!$BB$6:$BB$73)</f>
        <v>0</v>
      </c>
      <c r="M64" s="19">
        <f ca="1">SUMIF(Datos!$BG$6:$BH$73,A64,Datos!$BH$6:$BH$73)</f>
        <v>0</v>
      </c>
      <c r="N64" s="19">
        <f ca="1">SUMIF(Datos!$BM$6:$BN$73,A64,Datos!$BN$6:$BN$73)</f>
        <v>0</v>
      </c>
      <c r="O64" s="32"/>
      <c r="S64" s="33"/>
    </row>
    <row r="65" spans="1:20" ht="22.5" customHeight="1" x14ac:dyDescent="0.25">
      <c r="B65" s="38" t="s">
        <v>24</v>
      </c>
      <c r="C65" s="16">
        <f t="shared" ref="C65:O65" ca="1" si="14">SUM(C66:C68)</f>
        <v>0</v>
      </c>
      <c r="D65" s="16">
        <f t="shared" si="14"/>
        <v>0</v>
      </c>
      <c r="E65" s="16">
        <f t="shared" ca="1" si="14"/>
        <v>0</v>
      </c>
      <c r="F65" s="16">
        <f t="shared" ca="1" si="14"/>
        <v>0</v>
      </c>
      <c r="G65" s="16">
        <f t="shared" ca="1" si="14"/>
        <v>0</v>
      </c>
      <c r="H65" s="16">
        <f t="shared" ca="1" si="14"/>
        <v>0</v>
      </c>
      <c r="I65" s="16">
        <f t="shared" ca="1" si="14"/>
        <v>0</v>
      </c>
      <c r="J65" s="16">
        <f t="shared" ca="1" si="14"/>
        <v>0</v>
      </c>
      <c r="K65" s="16">
        <f t="shared" ca="1" si="14"/>
        <v>0</v>
      </c>
      <c r="L65" s="16">
        <f t="shared" ca="1" si="14"/>
        <v>0</v>
      </c>
      <c r="M65" s="16">
        <f t="shared" ca="1" si="14"/>
        <v>0</v>
      </c>
      <c r="N65" s="16">
        <f t="shared" ca="1" si="14"/>
        <v>0</v>
      </c>
      <c r="O65" s="16">
        <f t="shared" ca="1" si="14"/>
        <v>0</v>
      </c>
      <c r="S65" s="33"/>
    </row>
    <row r="66" spans="1:20" ht="22.5" customHeight="1" x14ac:dyDescent="0.25">
      <c r="A66" s="9" t="str">
        <f t="shared" si="4"/>
        <v>2.9.1</v>
      </c>
      <c r="B66" s="20" t="s">
        <v>59</v>
      </c>
      <c r="C66" s="18">
        <f ca="1">SUM(D66:O66)</f>
        <v>0</v>
      </c>
      <c r="D66" s="19">
        <f>SUMIF(Datos!$E$6:$E$66,A66,Datos!$F$6:$F$67)</f>
        <v>0</v>
      </c>
      <c r="E66" s="19">
        <f ca="1">SUMIF(Datos!$K$6:$L$66,A66,Datos!$L$6:$L$67)</f>
        <v>0</v>
      </c>
      <c r="F66" s="19">
        <f ca="1">SUMIF(Datos!$Q$6:$R$66,A66,Datos!$R$6:$R$67)</f>
        <v>0</v>
      </c>
      <c r="G66" s="19">
        <f ca="1">SUMIF(Datos!$W$6:$X$66,A66,Datos!$X$6:$X$67)</f>
        <v>0</v>
      </c>
      <c r="H66" s="19">
        <f ca="1">SUMIF(Datos!$AC$6:$AD$66,A66,Datos!$AD$6:$AD$67)</f>
        <v>0</v>
      </c>
      <c r="I66" s="19">
        <f ca="1">SUMIF(Datos!$AI$6:$AJ$66,A66,Datos!$AJ$6:$AJ$67)</f>
        <v>0</v>
      </c>
      <c r="J66" s="19">
        <f ca="1">SUMIF(Datos!$AO$6:$AP$65,A66,Datos!$AP$6:$AP$66)</f>
        <v>0</v>
      </c>
      <c r="K66" s="19">
        <f ca="1">SUMIF(Datos!$AU$6:$AV$73,A66,Datos!$AV$6:$AV$73)</f>
        <v>0</v>
      </c>
      <c r="L66" s="19">
        <f ca="1">SUMIF(Datos!$BA$6:$BB$73,A66,Datos!$BB$6:$BB$73)</f>
        <v>0</v>
      </c>
      <c r="M66" s="19">
        <f ca="1">SUMIF(Datos!$BG$6:$BH$73,A66,Datos!$BH$6:$BH$73)</f>
        <v>0</v>
      </c>
      <c r="N66" s="19">
        <f ca="1">SUMIF(Datos!$BM$6:$BN$73,A66,Datos!$BN$6:$BN$73)</f>
        <v>0</v>
      </c>
      <c r="O66" s="19">
        <f ca="1">SUMIF(Datos!$BS$6:$BT$73,A66,Datos!$BT$6:$BT$73)</f>
        <v>0</v>
      </c>
      <c r="R66" s="30"/>
      <c r="S66" s="33"/>
    </row>
    <row r="67" spans="1:20" ht="22.5" customHeight="1" x14ac:dyDescent="0.25">
      <c r="A67" s="9" t="str">
        <f t="shared" si="4"/>
        <v>2.9.2</v>
      </c>
      <c r="B67" s="20" t="s">
        <v>60</v>
      </c>
      <c r="C67" s="23"/>
      <c r="D67" s="19">
        <f>SUMIF(Datos!$E$6:$E$66,A67,Datos!$F$6:$F$67)</f>
        <v>0</v>
      </c>
      <c r="E67" s="19">
        <f ca="1">SUMIF(Datos!$K$6:$L$66,A67,Datos!$L$6:$L$67)</f>
        <v>0</v>
      </c>
      <c r="F67" s="19">
        <f ca="1">SUMIF(Datos!$Q$6:$R$66,A67,Datos!$R$6:$R$67)</f>
        <v>0</v>
      </c>
      <c r="G67" s="19">
        <f ca="1">SUMIF(Datos!$W$6:$X$66,A67,Datos!$X$6:$X$67)</f>
        <v>0</v>
      </c>
      <c r="H67" s="19">
        <f ca="1">SUMIF(Datos!$AC$6:$AD$66,A67,Datos!$AD$6:$AD$67)</f>
        <v>0</v>
      </c>
      <c r="I67" s="19">
        <f ca="1">SUMIF(Datos!$AI$6:$AJ$66,A67,Datos!$AJ$6:$AJ$67)</f>
        <v>0</v>
      </c>
      <c r="J67" s="19">
        <f ca="1">SUMIF(Datos!$AO$6:$AP$65,A67,Datos!$AP$6:$AP$66)</f>
        <v>0</v>
      </c>
      <c r="K67" s="19">
        <f ca="1">SUMIF(Datos!$AU$6:$AV$73,A67,Datos!$AV$6:$AV$73)</f>
        <v>0</v>
      </c>
      <c r="L67" s="19">
        <f ca="1">SUMIF(Datos!$BA$6:$BB$73,A67,Datos!$BB$6:$BB$73)</f>
        <v>0</v>
      </c>
      <c r="M67" s="19">
        <f ca="1">SUMIF(Datos!$BG$6:$BH$73,A67,Datos!$BH$6:$BH$73)</f>
        <v>0</v>
      </c>
      <c r="N67" s="19">
        <f ca="1">SUMIF(Datos!$BM$6:$BN$73,A67,Datos!$BN$6:$BN$73)</f>
        <v>0</v>
      </c>
      <c r="O67" s="32"/>
      <c r="R67" s="30"/>
      <c r="S67" s="33"/>
    </row>
    <row r="68" spans="1:20" ht="22.5" customHeight="1" x14ac:dyDescent="0.25">
      <c r="A68" s="9" t="str">
        <f t="shared" si="4"/>
        <v>2.9.4</v>
      </c>
      <c r="B68" s="20" t="s">
        <v>51</v>
      </c>
      <c r="C68" s="23"/>
      <c r="D68" s="19">
        <f>SUMIF(Datos!$E$6:$E$66,A68,Datos!$F$6:$F$67)</f>
        <v>0</v>
      </c>
      <c r="E68" s="19">
        <f ca="1">SUMIF(Datos!$K$6:$L$66,A68,Datos!$L$6:$L$67)</f>
        <v>0</v>
      </c>
      <c r="F68" s="19">
        <f ca="1">SUMIF(Datos!$Q$6:$R$66,A68,Datos!$R$6:$R$67)</f>
        <v>0</v>
      </c>
      <c r="G68" s="19">
        <f ca="1">SUMIF(Datos!$W$6:$X$66,A68,Datos!$X$6:$X$67)</f>
        <v>0</v>
      </c>
      <c r="H68" s="19">
        <f ca="1">SUMIF(Datos!$AC$6:$AD$66,A68,Datos!$AD$6:$AD$67)</f>
        <v>0</v>
      </c>
      <c r="I68" s="19">
        <f ca="1">SUMIF(Datos!$AI$6:$AJ$66,A68,Datos!$AJ$6:$AJ$67)</f>
        <v>0</v>
      </c>
      <c r="J68" s="19">
        <f ca="1">SUMIF(Datos!$AO$6:$AP$65,A68,Datos!$AP$6:$AP$66)</f>
        <v>0</v>
      </c>
      <c r="K68" s="19">
        <f ca="1">SUMIF(Datos!$AU$6:$AV$73,A68,Datos!$AV$6:$AV$73)</f>
        <v>0</v>
      </c>
      <c r="L68" s="19">
        <f ca="1">SUMIF(Datos!$BA$6:$BB$73,A68,Datos!$BB$6:$BB$73)</f>
        <v>0</v>
      </c>
      <c r="M68" s="19">
        <f ca="1">SUMIF(Datos!$BG$6:$BH$73,A68,Datos!$BH$6:$BH$73)</f>
        <v>0</v>
      </c>
      <c r="N68" s="19">
        <f ca="1">SUMIF(Datos!$BM$6:$BN$73,A68,Datos!$BN$6:$BN$73)</f>
        <v>0</v>
      </c>
      <c r="O68" s="32"/>
      <c r="S68" s="33"/>
    </row>
    <row r="69" spans="1:20" ht="22.5" customHeight="1" x14ac:dyDescent="0.25">
      <c r="A69" s="9" t="str">
        <f t="shared" si="4"/>
        <v/>
      </c>
      <c r="B69" s="63"/>
      <c r="C69" s="63"/>
      <c r="D69" s="63"/>
      <c r="E69" s="39"/>
      <c r="F69" s="39"/>
      <c r="G69" s="39"/>
      <c r="H69" s="39"/>
      <c r="I69" s="19">
        <f ca="1">SUMIF(Datos!$AI$6:$AJ$66,A69,Datos!$AJ$6:$AJ$67)</f>
        <v>0</v>
      </c>
      <c r="J69" s="19">
        <f ca="1">SUMIF(Datos!$AO$6:$AP$65,A69,Datos!$AP$6:$AP$66)</f>
        <v>0</v>
      </c>
      <c r="K69" s="19">
        <f ca="1">SUMIF(Datos!$AU$6:$AV$73,A69,Datos!$AV$6:$AV$73)</f>
        <v>0</v>
      </c>
      <c r="L69" s="19">
        <f ca="1">SUMIF(Datos!$BA$6:$BB$73,A69,Datos!$BB$6:$BB$73)</f>
        <v>0</v>
      </c>
      <c r="M69" s="19">
        <f ca="1">SUMIF(Datos!$BG$6:$BH$73,A69,Datos!$BH$6:$BH$73)</f>
        <v>0</v>
      </c>
      <c r="N69" s="19">
        <f ca="1">SUMIF(Datos!$BM$6:$BN$73,A69,Datos!$BN$6:$BN$73)</f>
        <v>0</v>
      </c>
      <c r="O69" s="39"/>
      <c r="S69" s="33"/>
    </row>
    <row r="70" spans="1:20" s="33" customFormat="1" ht="22.5" customHeight="1" x14ac:dyDescent="0.25">
      <c r="A70" s="40"/>
      <c r="B70" s="41" t="s">
        <v>25</v>
      </c>
      <c r="C70" s="42">
        <f ca="1">SUM(C6:C66)/2</f>
        <v>125404564.56999999</v>
      </c>
      <c r="D70" s="42">
        <f t="shared" ref="D70:O70" si="15">SUM(D6:D66)/2</f>
        <v>27946713.650000002</v>
      </c>
      <c r="E70" s="42">
        <f t="shared" ca="1" si="15"/>
        <v>29564156.329999998</v>
      </c>
      <c r="F70" s="42">
        <f t="shared" ca="1" si="15"/>
        <v>20242884.470000006</v>
      </c>
      <c r="G70" s="42">
        <f t="shared" ca="1" si="15"/>
        <v>34802683.060000002</v>
      </c>
      <c r="H70" s="42">
        <f t="shared" ca="1" si="15"/>
        <v>19922149.779999997</v>
      </c>
      <c r="I70" s="42">
        <f t="shared" ca="1" si="15"/>
        <v>0</v>
      </c>
      <c r="J70" s="42">
        <f t="shared" ca="1" si="15"/>
        <v>0</v>
      </c>
      <c r="K70" s="42">
        <f t="shared" ca="1" si="15"/>
        <v>0</v>
      </c>
      <c r="L70" s="42">
        <f t="shared" ca="1" si="15"/>
        <v>0</v>
      </c>
      <c r="M70" s="42">
        <f t="shared" ca="1" si="15"/>
        <v>0</v>
      </c>
      <c r="N70" s="42">
        <f t="shared" ca="1" si="15"/>
        <v>0</v>
      </c>
      <c r="O70" s="42">
        <f t="shared" ca="1" si="15"/>
        <v>0</v>
      </c>
      <c r="Q70" s="9"/>
      <c r="R70" s="9"/>
      <c r="T70" s="9"/>
    </row>
    <row r="71" spans="1:20" s="34" customFormat="1" ht="22.5" customHeight="1" x14ac:dyDescent="0.25">
      <c r="A71" s="9" t="str">
        <f t="shared" si="4"/>
        <v/>
      </c>
      <c r="B71" s="43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Q71" s="9"/>
      <c r="R71" s="9"/>
      <c r="S71" s="33"/>
      <c r="T71" s="9"/>
    </row>
    <row r="72" spans="1:20" s="34" customFormat="1" ht="22.5" customHeight="1" x14ac:dyDescent="0.25">
      <c r="A72" s="9"/>
      <c r="B72" s="43" t="s">
        <v>63</v>
      </c>
      <c r="C72" s="16">
        <f>SUM(D72:O72)</f>
        <v>34196122.710000008</v>
      </c>
      <c r="D72" s="46">
        <f t="shared" ref="D72:E72" si="16">+D73+D77</f>
        <v>0</v>
      </c>
      <c r="E72" s="46">
        <f t="shared" si="16"/>
        <v>0</v>
      </c>
      <c r="F72" s="46">
        <f>+F73+F77</f>
        <v>22917577.510000005</v>
      </c>
      <c r="G72" s="46">
        <f>+G73+G77</f>
        <v>0</v>
      </c>
      <c r="H72" s="46">
        <f t="shared" ref="H72:O72" si="17">+H73+H77</f>
        <v>11278545.200000001</v>
      </c>
      <c r="I72" s="46">
        <f t="shared" si="17"/>
        <v>0</v>
      </c>
      <c r="J72" s="46">
        <f>+J73+J75</f>
        <v>0</v>
      </c>
      <c r="K72" s="46">
        <f t="shared" si="17"/>
        <v>0</v>
      </c>
      <c r="L72" s="46">
        <f t="shared" si="17"/>
        <v>0</v>
      </c>
      <c r="M72" s="46">
        <f t="shared" si="17"/>
        <v>0</v>
      </c>
      <c r="N72" s="46">
        <f t="shared" si="17"/>
        <v>0</v>
      </c>
      <c r="O72" s="46">
        <f t="shared" si="17"/>
        <v>0</v>
      </c>
      <c r="Q72" s="9"/>
      <c r="R72" s="9"/>
      <c r="S72" s="33"/>
      <c r="T72" s="9"/>
    </row>
    <row r="73" spans="1:20" s="34" customFormat="1" ht="22.5" customHeight="1" x14ac:dyDescent="0.25">
      <c r="A73" s="9"/>
      <c r="B73" s="43" t="s">
        <v>64</v>
      </c>
      <c r="C73" s="16">
        <f>SUM(D73:O73)</f>
        <v>30473110.459999993</v>
      </c>
      <c r="D73" s="46">
        <f t="shared" ref="D73:E73" si="18">SUM(D74)</f>
        <v>0</v>
      </c>
      <c r="E73" s="46">
        <f t="shared" si="18"/>
        <v>0</v>
      </c>
      <c r="F73" s="46">
        <f>SUM(F74)</f>
        <v>20114493.039999992</v>
      </c>
      <c r="G73" s="46">
        <f>SUM(G74)</f>
        <v>0</v>
      </c>
      <c r="H73" s="46">
        <f t="shared" ref="H73:O73" si="19">SUM(H74)</f>
        <v>10358617.420000002</v>
      </c>
      <c r="I73" s="46">
        <f t="shared" si="19"/>
        <v>0</v>
      </c>
      <c r="J73" s="46">
        <f t="shared" si="19"/>
        <v>0</v>
      </c>
      <c r="K73" s="46">
        <f t="shared" si="19"/>
        <v>0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f t="shared" si="19"/>
        <v>0</v>
      </c>
      <c r="Q73" s="9"/>
      <c r="R73" s="9"/>
      <c r="T73" s="9"/>
    </row>
    <row r="74" spans="1:20" s="34" customFormat="1" ht="22.5" customHeight="1" x14ac:dyDescent="0.25">
      <c r="A74" s="9" t="str">
        <f t="shared" si="4"/>
        <v>4.1.1</v>
      </c>
      <c r="B74" s="47" t="s">
        <v>61</v>
      </c>
      <c r="C74" s="18">
        <f>SUM(D74:O74)</f>
        <v>30473110.459999993</v>
      </c>
      <c r="D74" s="48">
        <v>0</v>
      </c>
      <c r="E74" s="48"/>
      <c r="F74" s="48">
        <v>20114493.039999992</v>
      </c>
      <c r="G74" s="48"/>
      <c r="H74" s="48">
        <v>10358617.420000002</v>
      </c>
      <c r="I74" s="19"/>
      <c r="J74" s="48"/>
      <c r="K74" s="48"/>
      <c r="L74" s="48"/>
      <c r="M74" s="48"/>
      <c r="N74" s="48"/>
      <c r="O74" s="48"/>
      <c r="Q74" s="9"/>
      <c r="R74" s="9"/>
      <c r="S74" s="33"/>
      <c r="T74" s="9"/>
    </row>
    <row r="75" spans="1:20" s="34" customFormat="1" ht="22.5" customHeight="1" x14ac:dyDescent="0.25">
      <c r="A75" s="9" t="str">
        <f t="shared" si="4"/>
        <v>4.1.2</v>
      </c>
      <c r="B75" s="47" t="s">
        <v>62</v>
      </c>
      <c r="C75" s="23"/>
      <c r="D75" s="48"/>
      <c r="E75" s="48"/>
      <c r="F75" s="48"/>
      <c r="G75" s="48"/>
      <c r="H75" s="48"/>
      <c r="I75" s="32"/>
      <c r="J75" s="48"/>
      <c r="K75" s="48"/>
      <c r="L75" s="48"/>
      <c r="M75" s="48"/>
      <c r="N75" s="48"/>
      <c r="O75" s="48"/>
      <c r="Q75" s="9"/>
      <c r="R75" s="9"/>
      <c r="S75" s="33"/>
      <c r="T75" s="9"/>
    </row>
    <row r="76" spans="1:20" s="34" customFormat="1" ht="22.5" customHeight="1" x14ac:dyDescent="0.25">
      <c r="A76" s="9"/>
      <c r="B76" s="43" t="s">
        <v>67</v>
      </c>
      <c r="C76" s="16">
        <f>SUM(D76:O76)</f>
        <v>3723012.250000013</v>
      </c>
      <c r="D76" s="46">
        <f t="shared" ref="D76:E76" si="20">SUM(D77)</f>
        <v>0</v>
      </c>
      <c r="E76" s="46">
        <f t="shared" si="20"/>
        <v>0</v>
      </c>
      <c r="F76" s="46">
        <f>SUM(F77)</f>
        <v>2803084.4700000137</v>
      </c>
      <c r="G76" s="46">
        <f>SUM(G77)</f>
        <v>0</v>
      </c>
      <c r="H76" s="46">
        <f t="shared" ref="H76:O76" si="21">SUM(H77)</f>
        <v>919927.77999999933</v>
      </c>
      <c r="I76" s="46">
        <f t="shared" si="21"/>
        <v>0</v>
      </c>
      <c r="J76" s="46">
        <f t="shared" si="21"/>
        <v>0</v>
      </c>
      <c r="K76" s="46">
        <f t="shared" si="21"/>
        <v>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0</v>
      </c>
      <c r="Q76" s="9"/>
      <c r="R76" s="9"/>
      <c r="T76" s="33"/>
    </row>
    <row r="77" spans="1:20" s="34" customFormat="1" ht="22.5" customHeight="1" x14ac:dyDescent="0.25">
      <c r="A77" s="9" t="str">
        <f t="shared" si="4"/>
        <v>4.2.1</v>
      </c>
      <c r="B77" s="47" t="s">
        <v>68</v>
      </c>
      <c r="C77" s="18">
        <f>SUM(D77:O77)</f>
        <v>3723012.250000013</v>
      </c>
      <c r="D77" s="48"/>
      <c r="E77" s="48"/>
      <c r="F77" s="48">
        <v>2803084.4700000137</v>
      </c>
      <c r="G77" s="48"/>
      <c r="H77" s="48">
        <v>919927.77999999933</v>
      </c>
      <c r="I77" s="19"/>
      <c r="J77" s="48"/>
      <c r="K77" s="48"/>
      <c r="L77" s="48"/>
      <c r="M77" s="48"/>
      <c r="N77" s="48"/>
      <c r="O77" s="48"/>
      <c r="Q77" s="9"/>
      <c r="R77" s="9"/>
      <c r="S77" s="9"/>
    </row>
    <row r="78" spans="1:20" s="34" customFormat="1" ht="22.5" customHeight="1" x14ac:dyDescent="0.25">
      <c r="A78" s="9" t="str">
        <f t="shared" si="4"/>
        <v>4.2.2</v>
      </c>
      <c r="B78" s="47" t="s">
        <v>69</v>
      </c>
      <c r="C78" s="23"/>
      <c r="D78" s="48"/>
      <c r="E78" s="48"/>
      <c r="F78" s="48"/>
      <c r="G78" s="48"/>
      <c r="H78" s="48"/>
      <c r="I78" s="32"/>
      <c r="J78" s="48"/>
      <c r="K78" s="48"/>
      <c r="L78" s="48"/>
      <c r="M78" s="48"/>
      <c r="N78" s="48"/>
      <c r="O78" s="48"/>
      <c r="Q78" s="9"/>
      <c r="R78" s="9"/>
      <c r="S78" s="9"/>
    </row>
    <row r="79" spans="1:20" s="34" customFormat="1" ht="22.5" customHeight="1" x14ac:dyDescent="0.25">
      <c r="A79" s="9"/>
      <c r="B79" s="43" t="s">
        <v>65</v>
      </c>
      <c r="C79" s="23">
        <f>SUM(C80)</f>
        <v>0</v>
      </c>
      <c r="D79" s="23">
        <f t="shared" ref="D79:H79" si="22">SUM(D80)</f>
        <v>0</v>
      </c>
      <c r="E79" s="23">
        <f t="shared" si="22"/>
        <v>0</v>
      </c>
      <c r="F79" s="23">
        <f t="shared" si="22"/>
        <v>0</v>
      </c>
      <c r="G79" s="23">
        <f t="shared" si="22"/>
        <v>0</v>
      </c>
      <c r="H79" s="23">
        <f t="shared" si="22"/>
        <v>0</v>
      </c>
      <c r="I79" s="32"/>
      <c r="J79" s="48"/>
      <c r="K79" s="48"/>
      <c r="L79" s="48"/>
      <c r="M79" s="48"/>
      <c r="N79" s="48"/>
      <c r="O79" s="48"/>
      <c r="Q79" s="9"/>
      <c r="R79" s="9"/>
      <c r="S79" s="9"/>
    </row>
    <row r="80" spans="1:20" s="34" customFormat="1" ht="22.5" customHeight="1" x14ac:dyDescent="0.25">
      <c r="A80" s="9"/>
      <c r="B80" s="47" t="s">
        <v>66</v>
      </c>
      <c r="C80" s="23"/>
      <c r="D80" s="48"/>
      <c r="E80" s="48"/>
      <c r="F80" s="48"/>
      <c r="G80" s="48"/>
      <c r="H80" s="48"/>
      <c r="I80" s="32"/>
      <c r="J80" s="48"/>
      <c r="K80" s="48"/>
      <c r="L80" s="48"/>
      <c r="M80" s="48"/>
      <c r="N80" s="48"/>
      <c r="O80" s="48"/>
      <c r="Q80" s="9"/>
      <c r="R80" s="9"/>
      <c r="S80" s="9"/>
    </row>
    <row r="81" spans="1:20" s="33" customFormat="1" ht="22.5" customHeight="1" x14ac:dyDescent="0.25">
      <c r="A81" s="12"/>
      <c r="B81" s="41" t="s">
        <v>26</v>
      </c>
      <c r="C81" s="42">
        <f t="shared" ref="C81:E81" si="23">+C76+C73</f>
        <v>34196122.710000008</v>
      </c>
      <c r="D81" s="42">
        <f t="shared" si="23"/>
        <v>0</v>
      </c>
      <c r="E81" s="42">
        <f t="shared" si="23"/>
        <v>0</v>
      </c>
      <c r="F81" s="42">
        <f>+F76+F73</f>
        <v>22917577.510000005</v>
      </c>
      <c r="G81" s="42">
        <f>+G76+G73</f>
        <v>0</v>
      </c>
      <c r="H81" s="42">
        <f t="shared" ref="H81:O81" si="24">+H76+H73</f>
        <v>11278545.200000001</v>
      </c>
      <c r="I81" s="42">
        <f t="shared" si="24"/>
        <v>0</v>
      </c>
      <c r="J81" s="42">
        <f t="shared" si="24"/>
        <v>0</v>
      </c>
      <c r="K81" s="42">
        <f t="shared" si="24"/>
        <v>0</v>
      </c>
      <c r="L81" s="42">
        <f t="shared" si="24"/>
        <v>0</v>
      </c>
      <c r="M81" s="42">
        <f t="shared" si="24"/>
        <v>0</v>
      </c>
      <c r="N81" s="42">
        <f t="shared" si="24"/>
        <v>0</v>
      </c>
      <c r="O81" s="42">
        <f t="shared" si="24"/>
        <v>0</v>
      </c>
      <c r="Q81" s="9"/>
      <c r="R81" s="9"/>
      <c r="S81" s="9"/>
      <c r="T81" s="34"/>
    </row>
    <row r="82" spans="1:20" s="34" customFormat="1" ht="22.5" customHeight="1" x14ac:dyDescent="0.25">
      <c r="B82" s="43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9"/>
      <c r="R82" s="9"/>
      <c r="S82" s="9"/>
    </row>
    <row r="83" spans="1:20" s="12" customFormat="1" ht="22.5" customHeight="1" x14ac:dyDescent="0.25">
      <c r="B83" s="49" t="s">
        <v>225</v>
      </c>
      <c r="C83" s="50">
        <f t="shared" ref="C83:E83" ca="1" si="25">+C81+C70</f>
        <v>159600687.28</v>
      </c>
      <c r="D83" s="50">
        <f t="shared" si="25"/>
        <v>27946713.650000002</v>
      </c>
      <c r="E83" s="50">
        <f t="shared" ca="1" si="25"/>
        <v>29564156.329999998</v>
      </c>
      <c r="F83" s="50">
        <f ca="1">+F81+F70</f>
        <v>43160461.980000012</v>
      </c>
      <c r="G83" s="50">
        <f ca="1">+G81+G70</f>
        <v>34802683.060000002</v>
      </c>
      <c r="H83" s="50">
        <f t="shared" ref="H83:O83" ca="1" si="26">+H81+H70</f>
        <v>31200694.979999997</v>
      </c>
      <c r="I83" s="50">
        <f t="shared" ca="1" si="26"/>
        <v>0</v>
      </c>
      <c r="J83" s="50">
        <f t="shared" ca="1" si="26"/>
        <v>0</v>
      </c>
      <c r="K83" s="50">
        <f t="shared" ca="1" si="26"/>
        <v>0</v>
      </c>
      <c r="L83" s="50">
        <f t="shared" ca="1" si="26"/>
        <v>0</v>
      </c>
      <c r="M83" s="50">
        <f t="shared" ca="1" si="26"/>
        <v>0</v>
      </c>
      <c r="N83" s="50">
        <f t="shared" ca="1" si="26"/>
        <v>0</v>
      </c>
      <c r="O83" s="50">
        <f t="shared" ca="1" si="26"/>
        <v>0</v>
      </c>
      <c r="Q83" s="51"/>
      <c r="R83" s="51"/>
      <c r="S83" s="51"/>
      <c r="T83" s="51"/>
    </row>
    <row r="84" spans="1:20" s="34" customFormat="1" ht="22.5" customHeight="1" x14ac:dyDescent="0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Q84" s="9"/>
      <c r="R84" s="9"/>
      <c r="S84" s="9"/>
    </row>
    <row r="85" spans="1:20" s="34" customFormat="1" ht="22.5" customHeight="1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Q85" s="9"/>
      <c r="R85" s="9"/>
      <c r="S85" s="9"/>
    </row>
    <row r="86" spans="1:20" ht="22.5" customHeight="1" x14ac:dyDescent="0.25">
      <c r="B86" s="62" t="s">
        <v>226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T86" s="34"/>
    </row>
    <row r="87" spans="1:20" ht="22.5" customHeight="1" x14ac:dyDescent="0.25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T87" s="33"/>
    </row>
    <row r="88" spans="1:20" ht="22.5" customHeight="1" x14ac:dyDescent="0.25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T88" s="34"/>
    </row>
    <row r="89" spans="1:20" ht="22.5" customHeight="1" x14ac:dyDescent="0.25"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T89" s="34"/>
    </row>
    <row r="90" spans="1:20" ht="22.5" customHeight="1" x14ac:dyDescent="0.25"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T90" s="34"/>
    </row>
    <row r="91" spans="1:20" ht="22.5" customHeigh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T91" s="33"/>
    </row>
    <row r="92" spans="1:20" s="56" customFormat="1" ht="22.5" customHeight="1" x14ac:dyDescent="0.4">
      <c r="B92" s="57"/>
      <c r="C92" s="57"/>
      <c r="E92" s="58"/>
      <c r="F92" s="61"/>
      <c r="G92" s="61"/>
      <c r="H92" s="61"/>
      <c r="K92" s="61"/>
      <c r="L92" s="61"/>
      <c r="M92" s="61"/>
      <c r="N92" s="58"/>
      <c r="O92" s="58"/>
      <c r="T92" s="59"/>
    </row>
    <row r="93" spans="1:20" s="56" customFormat="1" ht="22.5" customHeight="1" x14ac:dyDescent="0.4">
      <c r="B93" s="57"/>
      <c r="C93" s="57"/>
      <c r="E93" s="58"/>
      <c r="F93" s="61"/>
      <c r="G93" s="61"/>
      <c r="H93" s="61"/>
      <c r="K93" s="61"/>
      <c r="L93" s="61"/>
      <c r="M93" s="61"/>
      <c r="N93" s="58"/>
      <c r="O93" s="58"/>
      <c r="T93" s="59"/>
    </row>
    <row r="94" spans="1:20" ht="22.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T94" s="34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54"/>
    </row>
    <row r="98" spans="2:2" s="9" customFormat="1" x14ac:dyDescent="0.25">
      <c r="B98" s="54"/>
    </row>
    <row r="99" spans="2:2" s="9" customFormat="1" x14ac:dyDescent="0.25">
      <c r="B99" s="54"/>
    </row>
    <row r="100" spans="2:2" s="9" customFormat="1" x14ac:dyDescent="0.25">
      <c r="B100" s="54"/>
    </row>
    <row r="101" spans="2:2" s="9" customFormat="1" x14ac:dyDescent="0.25">
      <c r="B101" s="54"/>
    </row>
    <row r="102" spans="2:2" s="9" customFormat="1" x14ac:dyDescent="0.25">
      <c r="B102" s="54"/>
    </row>
    <row r="103" spans="2:2" s="9" customFormat="1" x14ac:dyDescent="0.25">
      <c r="B103" s="54"/>
    </row>
    <row r="104" spans="2:2" s="9" customFormat="1" x14ac:dyDescent="0.25">
      <c r="B104" s="54"/>
    </row>
    <row r="105" spans="2:2" s="9" customFormat="1" x14ac:dyDescent="0.25">
      <c r="B105" s="54"/>
    </row>
    <row r="106" spans="2:2" s="9" customFormat="1" x14ac:dyDescent="0.25">
      <c r="B106" s="54"/>
    </row>
    <row r="107" spans="2:2" s="9" customFormat="1" x14ac:dyDescent="0.25">
      <c r="B107" s="54"/>
    </row>
    <row r="108" spans="2:2" s="9" customFormat="1" x14ac:dyDescent="0.25">
      <c r="B108" s="54"/>
    </row>
    <row r="109" spans="2:2" s="9" customFormat="1" x14ac:dyDescent="0.25">
      <c r="B109" s="54"/>
    </row>
    <row r="110" spans="2:2" s="9" customFormat="1" x14ac:dyDescent="0.25">
      <c r="B110" s="54"/>
    </row>
    <row r="111" spans="2:2" s="9" customFormat="1" x14ac:dyDescent="0.25">
      <c r="B111" s="54"/>
    </row>
    <row r="112" spans="2:2" s="9" customFormat="1" x14ac:dyDescent="0.25">
      <c r="B112" s="54"/>
    </row>
  </sheetData>
  <mergeCells count="10">
    <mergeCell ref="B69:D69"/>
    <mergeCell ref="B1:O1"/>
    <mergeCell ref="B2:O2"/>
    <mergeCell ref="B3:O3"/>
    <mergeCell ref="A4:B4"/>
    <mergeCell ref="F93:H93"/>
    <mergeCell ref="F92:H92"/>
    <mergeCell ref="K92:M92"/>
    <mergeCell ref="K93:M93"/>
    <mergeCell ref="B86:O8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USER</cp:lastModifiedBy>
  <cp:lastPrinted>2021-06-09T14:13:57Z</cp:lastPrinted>
  <dcterms:created xsi:type="dcterms:W3CDTF">2019-05-10T17:21:13Z</dcterms:created>
  <dcterms:modified xsi:type="dcterms:W3CDTF">2021-06-10T18:29:48Z</dcterms:modified>
</cp:coreProperties>
</file>