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erezl\Documents\LUCY\PRESUPUESTO AÑO 2023\EJECUCIONES 2023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62913"/>
</workbook>
</file>

<file path=xl/calcChain.xml><?xml version="1.0" encoding="utf-8"?>
<calcChain xmlns="http://schemas.openxmlformats.org/spreadsheetml/2006/main"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<sst xmlns="http://schemas.openxmlformats.org/spreadsheetml/2006/main" count="824" uniqueCount="265">
  <si>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</si>
  <si>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</si>
  <si>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</si>
  <si>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</si>
  <si>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</si>
  <si>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</si>
  <si>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</si>
  <si>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</si>
  <si>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</si>
  <si>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</si>
  <si>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</si>
  <si>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</si>
  <si>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</si>
  <si>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</si>
  <si>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</si>
  <si>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</si>
  <si>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</si>
  <si>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</si>
  <si>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</si>
  <si>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</si>
  <si>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</si>
  <si>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</si>
  <si>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</si>
  <si>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</si>
  <si>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</si>
  <si>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</si>
  <si>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</si>
  <si>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</si>
  <si>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</si>
  <si>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</si>
  <si>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</si>
  <si>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</si>
  <si>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</si>
  <si>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</si>
  <si>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</si>
  <si>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</si>
  <si>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</si>
  <si>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</si>
  <si>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</si>
  <si>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</si>
  <si>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</si>
  <si>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</si>
  <si>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</si>
  <si>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</si>
  <si>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</si>
  <si>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</si>
  <si>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</si>
  <si>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</si>
  <si>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</si>
  <si>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</si>
  <si>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</si>
  <si>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</si>
  <si>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</si>
  <si>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</si>
  <si>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</si>
  <si>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</si>
  <si>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</si>
  <si>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</si>
  <si>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</si>
  <si>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</si>
  <si>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</si>
  <si>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</si>
  <si>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</si>
  <si>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</si>
  <si>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</si>
  <si>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</si>
  <si>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</si>
  <si>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</si>
  <si>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</si>
  <si>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</si>
  <si>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</si>
  <si>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</si>
  <si>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</si>
  <si>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</si>
  <si>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</si>
  <si>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</si>
  <si>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</si>
  <si>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</si>
  <si>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</si>
  <si>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</si>
  <si>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</si>
  <si>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</si>
  <si>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</si>
  <si>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</si>
  <si>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</si>
  <si>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</si>
  <si>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</si>
  <si>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</si>
  <si>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</si>
  <si>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</si>
  <si>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</si>
  <si>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</si>
  <si>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</si>
  <si>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</si>
  <si>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</si>
  <si>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</si>
  <si>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</si>
  <si>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</si>
  <si>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</si>
  <si>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</si>
  <si>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</si>
  <si>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</si>
  <si>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</si>
  <si>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</si>
  <si>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</si>
  <si>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</si>
  <si>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</si>
  <si>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</si>
  <si>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</si>
  <si>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</si>
  <si>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</si>
  <si>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</si>
  <si>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</si>
  <si>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</si>
  <si>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</si>
  <si>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</si>
  <si>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</si>
  <si>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</si>
  <si>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</si>
  <si>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</si>
  <si>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</si>
  <si>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</si>
  <si>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</si>
  <si>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</si>
  <si>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</si>
  <si>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</si>
  <si>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</si>
  <si>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</si>
  <si>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</si>
  <si>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</si>
  <si>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</si>
  <si>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</si>
  <si>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</si>
  <si>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</si>
  <si>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</si>
  <si>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</si>
  <si>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</si>
  <si>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</si>
  <si>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</si>
  <si>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</si>
  <si>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</si>
  <si>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</si>
  <si>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</si>
  <si>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</si>
  <si>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</si>
  <si>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</si>
  <si>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</si>
  <si>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</si>
  <si>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</si>
  <si>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</si>
  <si>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</si>
  <si>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</si>
  <si>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</si>
  <si>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</si>
  <si>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</si>
  <si>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</si>
  <si>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</si>
  <si>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</si>
  <si>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</si>
  <si>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</si>
  <si>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</si>
  <si>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</si>
  <si>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</si>
  <si>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</si>
  <si>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</si>
  <si>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</si>
  <si>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</si>
  <si>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</si>
  <si>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</si>
  <si>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</si>
  <si>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</si>
  <si>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</si>
  <si>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</si>
  <si>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</si>
  <si>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</si>
  <si>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</si>
  <si>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Lic. Lucianny Perez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</si>
  <si>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</si>
  <si>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</si>
  <si>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</si>
  <si>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</si>
  <si>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</si>
  <si>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</si>
  <si>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</si>
  <si>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</si>
  <si>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</si>
  <si>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</si>
  <si>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</si>
  <si>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</si>
  <si>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</si>
  <si>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</si>
  <si>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</si>
  <si>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</si>
  <si>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</si>
  <si>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</si>
  <si>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</si>
  <si>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</si>
  <si>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</si>
  <si>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</si>
  <si>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</si>
  <si>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</si>
  <si>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</si>
  <si>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</si>
  <si>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</si>
  <si>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</si>
  <si>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</si>
  <si>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</si>
  <si>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</si>
  <si>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</si>
  <si>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</si>
  <si>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</si>
  <si>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</si>
  <si>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</si>
  <si>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</si>
  <si>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</si>
  <si>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</si>
  <si>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</si>
  <si>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</si>
  <si>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</si>
  <si>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</si>
  <si>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</si>
  <si>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</si>
  <si>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</si>
  <si>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</si>
  <si>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</si>
  <si>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</si>
  <si>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</si>
  <si>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</si>
  <si>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</si>
  <si>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</si>
  <si>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</si>
  <si>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</si>
  <si>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</si>
  <si>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</si>
  <si>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</si>
  <si>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</si>
  <si>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</si>
  <si>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</si>
  <si>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</si>
  <si>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</si>
  <si>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</si>
  <si>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</si>
  <si>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</si>
  <si>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</si>
  <si>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</si>
  <si>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</si>
  <si>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</si>
  <si>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</si>
  <si>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</si>
  <si>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</si>
  <si>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</si>
  <si>
    <t>2.3.3.1.01</t>
  </si>
  <si>
    <t>Papel de escritorio</t>
  </si>
  <si>
    <t>2.3.6.4.07</t>
  </si>
  <si>
    <t>Otros minerales</t>
  </si>
  <si>
    <t>2.4.1.1.03</t>
  </si>
  <si>
    <t>Indemnizacion laboral</t>
  </si>
  <si>
    <t>2.3.9.3.01</t>
  </si>
  <si>
    <t>UTILES MENORES MEDICO QUIRURGICOS O DE LABORATORIO</t>
  </si>
  <si>
    <t>2.2.4.1.01</t>
  </si>
  <si>
    <t>Pasajes</t>
  </si>
  <si>
    <t>2.2.7.1.07</t>
  </si>
  <si>
    <t>Servicios de pintura y derivados con fines de higi</t>
  </si>
  <si>
    <t>2.3.6.4.04</t>
  </si>
  <si>
    <t>Piedra arcilla y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</si>
</sst>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C1" workbookViewId="0">
      <pane ySplit="5" topLeftCell="A6" activePane="bottomLeft" state="frozen"/>
      <selection activeCell="N1" sqref="N1"/>
      <selection pane="bottomLeft" activeCell="AR6" sqref="AR6:AT49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 t="s">
        <v>91</v>
      </c>
      <c r="AG6" s="3" t="s">
        <v>92</v>
      </c>
      <c r="AH6" s="3">
        <v>12561344</v>
      </c>
      <c r="AI6" s="4" t="str">
        <f>MID(AF6,1,5)</f>
        <v>2.1.1</v>
      </c>
      <c r="AJ6" s="5">
        <f>+AH6</f>
        <v>12561344</v>
      </c>
      <c r="AK6" s="3"/>
      <c r="AL6" s="2" t="s">
        <v>91</v>
      </c>
      <c r="AM6" s="2" t="s">
        <v>92</v>
      </c>
      <c r="AN6" s="67">
        <v>12476344</v>
      </c>
      <c r="AO6" s="4" t="str">
        <f t="shared" ref="AO6:AO14" si="2">MID(AL6,1,5)</f>
        <v>2.1.1</v>
      </c>
      <c r="AP6" s="5">
        <f>+AN6</f>
        <v>12476344</v>
      </c>
      <c r="AQ6" s="3"/>
      <c r="AR6" s="3" t="s">
        <v>91</v>
      </c>
      <c r="AS6" s="3" t="s">
        <v>92</v>
      </c>
      <c r="AT6" s="64">
        <v>12376844</v>
      </c>
      <c r="AU6" s="4" t="str">
        <f>MID(AR6,1,5)</f>
        <v>2.1.1</v>
      </c>
      <c r="AV6" s="5">
        <f>+AT6</f>
        <v>12376844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230</v>
      </c>
      <c r="O7" s="7" t="s">
        <v>231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230</v>
      </c>
      <c r="U7" s="7" t="s">
        <v>231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230</v>
      </c>
      <c r="AA7" s="7" t="s">
        <v>231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 t="s">
        <v>230</v>
      </c>
      <c r="AG7" s="3" t="s">
        <v>231</v>
      </c>
      <c r="AH7" s="3">
        <v>23697.27</v>
      </c>
      <c r="AI7" s="4" t="str">
        <f t="shared" ref="AI7:AI70" si="11">MID(AF7,1,5)</f>
        <v>2.1.2</v>
      </c>
      <c r="AJ7" s="5">
        <f t="shared" ref="AJ7:AJ62" si="12">+AH7</f>
        <v>23697.27</v>
      </c>
      <c r="AK7" s="3"/>
      <c r="AL7" s="2" t="s">
        <v>230</v>
      </c>
      <c r="AM7" s="2" t="s">
        <v>231</v>
      </c>
      <c r="AN7" s="67">
        <v>20818.240000000002</v>
      </c>
      <c r="AO7" s="4" t="str">
        <f t="shared" si="2"/>
        <v>2.1.2</v>
      </c>
      <c r="AP7" s="5">
        <f t="shared" ref="AP7:AP62" si="13">+AN7</f>
        <v>20818.240000000002</v>
      </c>
      <c r="AQ7" s="3"/>
      <c r="AR7" s="3" t="s">
        <v>230</v>
      </c>
      <c r="AS7" s="3" t="s">
        <v>231</v>
      </c>
      <c r="AT7" s="64">
        <v>12764.95</v>
      </c>
      <c r="AU7" s="4" t="str">
        <f t="shared" ref="AU7:AU33" si="14">MID(AR7,1,5)</f>
        <v>2.1.2</v>
      </c>
      <c r="AV7" s="5">
        <f t="shared" ref="AV7:AV62" si="15">+AT7</f>
        <v>12764.95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 t="s">
        <v>93</v>
      </c>
      <c r="AG8" s="3" t="s">
        <v>94</v>
      </c>
      <c r="AH8" s="3">
        <v>562285</v>
      </c>
      <c r="AI8" s="4" t="str">
        <f t="shared" si="11"/>
        <v>2.1.2</v>
      </c>
      <c r="AJ8" s="5">
        <f t="shared" si="12"/>
        <v>562285</v>
      </c>
      <c r="AK8" s="3"/>
      <c r="AL8" s="2" t="s">
        <v>93</v>
      </c>
      <c r="AM8" s="2" t="s">
        <v>94</v>
      </c>
      <c r="AN8" s="67">
        <v>562285</v>
      </c>
      <c r="AO8" s="4" t="str">
        <f t="shared" si="2"/>
        <v>2.1.2</v>
      </c>
      <c r="AP8" s="5">
        <f t="shared" si="13"/>
        <v>562285</v>
      </c>
      <c r="AQ8" s="3"/>
      <c r="AR8" s="3" t="s">
        <v>93</v>
      </c>
      <c r="AS8" s="3" t="s">
        <v>94</v>
      </c>
      <c r="AT8" s="64">
        <v>523915</v>
      </c>
      <c r="AU8" s="4" t="str">
        <f t="shared" si="14"/>
        <v>2.1.2</v>
      </c>
      <c r="AV8" s="5">
        <f t="shared" si="15"/>
        <v>523915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 t="s">
        <v>167</v>
      </c>
      <c r="AG9" s="3" t="s">
        <v>168</v>
      </c>
      <c r="AH9" s="3">
        <v>108035</v>
      </c>
      <c r="AI9" s="4" t="str">
        <f t="shared" si="11"/>
        <v>2.1.2</v>
      </c>
      <c r="AJ9" s="5">
        <f t="shared" si="12"/>
        <v>108035</v>
      </c>
      <c r="AK9" s="3"/>
      <c r="AL9" s="2" t="s">
        <v>167</v>
      </c>
      <c r="AM9" s="2" t="s">
        <v>168</v>
      </c>
      <c r="AN9" s="67">
        <v>108035</v>
      </c>
      <c r="AO9" s="4" t="str">
        <f t="shared" si="2"/>
        <v>2.1.2</v>
      </c>
      <c r="AP9" s="5">
        <f t="shared" si="13"/>
        <v>108035</v>
      </c>
      <c r="AQ9" s="3"/>
      <c r="AR9" s="3" t="s">
        <v>167</v>
      </c>
      <c r="AS9" s="3" t="s">
        <v>168</v>
      </c>
      <c r="AT9" s="64">
        <v>108035</v>
      </c>
      <c r="AU9" s="4" t="str">
        <f t="shared" si="14"/>
        <v>2.1.2</v>
      </c>
      <c r="AV9" s="5">
        <f t="shared" si="15"/>
        <v>108035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 t="s">
        <v>151</v>
      </c>
      <c r="AG10" s="3" t="s">
        <v>152</v>
      </c>
      <c r="AH10" s="3">
        <v>215000</v>
      </c>
      <c r="AI10" s="4" t="str">
        <f t="shared" si="11"/>
        <v>2.1.3</v>
      </c>
      <c r="AJ10" s="5">
        <f t="shared" si="12"/>
        <v>215000</v>
      </c>
      <c r="AK10" s="3"/>
      <c r="AL10" s="2" t="s">
        <v>151</v>
      </c>
      <c r="AM10" s="2" t="s">
        <v>152</v>
      </c>
      <c r="AN10" s="67">
        <v>215000</v>
      </c>
      <c r="AO10" s="4" t="str">
        <f t="shared" si="2"/>
        <v>2.1.3</v>
      </c>
      <c r="AP10" s="5">
        <f t="shared" si="13"/>
        <v>215000</v>
      </c>
      <c r="AQ10" s="3"/>
      <c r="AR10" s="3" t="s">
        <v>95</v>
      </c>
      <c r="AS10" s="3" t="s">
        <v>96</v>
      </c>
      <c r="AT10" s="64">
        <v>876598.06</v>
      </c>
      <c r="AU10" s="4" t="str">
        <f t="shared" si="14"/>
        <v>2.1.5</v>
      </c>
      <c r="AV10" s="5">
        <f t="shared" si="15"/>
        <v>876598.06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 t="s">
        <v>95</v>
      </c>
      <c r="AG11" s="3" t="s">
        <v>96</v>
      </c>
      <c r="AH11" s="3">
        <v>889729.47</v>
      </c>
      <c r="AI11" s="4" t="str">
        <f t="shared" si="11"/>
        <v>2.1.5</v>
      </c>
      <c r="AJ11" s="5">
        <f t="shared" si="12"/>
        <v>889729.47</v>
      </c>
      <c r="AK11" s="3"/>
      <c r="AL11" s="2" t="s">
        <v>95</v>
      </c>
      <c r="AM11" s="2" t="s">
        <v>96</v>
      </c>
      <c r="AN11" s="67">
        <v>883652.61</v>
      </c>
      <c r="AO11" s="4" t="str">
        <f t="shared" si="2"/>
        <v>2.1.5</v>
      </c>
      <c r="AP11" s="5">
        <f t="shared" si="13"/>
        <v>883652.61</v>
      </c>
      <c r="AQ11" s="3"/>
      <c r="AR11" s="3" t="s">
        <v>97</v>
      </c>
      <c r="AS11" s="3" t="s">
        <v>98</v>
      </c>
      <c r="AT11" s="64">
        <v>878755.96</v>
      </c>
      <c r="AU11" s="4" t="str">
        <f t="shared" si="14"/>
        <v>2.1.5</v>
      </c>
      <c r="AV11" s="5">
        <f t="shared" si="15"/>
        <v>878755.96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 t="s">
        <v>97</v>
      </c>
      <c r="AG12" s="3" t="s">
        <v>98</v>
      </c>
      <c r="AH12" s="3">
        <v>891905.01</v>
      </c>
      <c r="AI12" s="4" t="str">
        <f t="shared" si="11"/>
        <v>2.1.5</v>
      </c>
      <c r="AJ12" s="5">
        <f t="shared" si="12"/>
        <v>891905.01</v>
      </c>
      <c r="AK12" s="3"/>
      <c r="AL12" s="2" t="s">
        <v>97</v>
      </c>
      <c r="AM12" s="2" t="s">
        <v>98</v>
      </c>
      <c r="AN12" s="67">
        <v>885820.46</v>
      </c>
      <c r="AO12" s="4" t="str">
        <f t="shared" si="2"/>
        <v>2.1.5</v>
      </c>
      <c r="AP12" s="5">
        <f t="shared" si="13"/>
        <v>885820.46</v>
      </c>
      <c r="AQ12" s="3"/>
      <c r="AR12" s="3" t="s">
        <v>99</v>
      </c>
      <c r="AS12" s="3" t="s">
        <v>100</v>
      </c>
      <c r="AT12" s="64">
        <v>147019.82999999999</v>
      </c>
      <c r="AU12" s="4" t="str">
        <f t="shared" si="14"/>
        <v>2.1.5</v>
      </c>
      <c r="AV12" s="5">
        <f t="shared" si="15"/>
        <v>147019.82999999999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 t="s">
        <v>99</v>
      </c>
      <c r="AG13" s="3" t="s">
        <v>100</v>
      </c>
      <c r="AH13" s="3">
        <v>149239.79999999999</v>
      </c>
      <c r="AI13" s="4" t="str">
        <f t="shared" si="11"/>
        <v>2.1.5</v>
      </c>
      <c r="AJ13" s="5">
        <f t="shared" si="12"/>
        <v>149239.79999999999</v>
      </c>
      <c r="AK13" s="3"/>
      <c r="AL13" s="2" t="s">
        <v>99</v>
      </c>
      <c r="AM13" s="2" t="s">
        <v>100</v>
      </c>
      <c r="AN13" s="67">
        <v>148213.82999999999</v>
      </c>
      <c r="AO13" s="4" t="str">
        <f t="shared" si="2"/>
        <v>2.1.5</v>
      </c>
      <c r="AP13" s="5">
        <f t="shared" si="13"/>
        <v>148213.82999999999</v>
      </c>
      <c r="AQ13" s="3"/>
      <c r="AR13" s="3" t="s">
        <v>101</v>
      </c>
      <c r="AS13" s="3" t="s">
        <v>102</v>
      </c>
      <c r="AT13" s="64">
        <v>122797.24</v>
      </c>
      <c r="AU13" s="4" t="str">
        <f t="shared" si="14"/>
        <v>2.2.1</v>
      </c>
      <c r="AV13" s="5">
        <f t="shared" si="15"/>
        <v>122797.24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 t="s">
        <v>101</v>
      </c>
      <c r="AG14" s="3" t="s">
        <v>102</v>
      </c>
      <c r="AH14" s="3">
        <v>179768.58</v>
      </c>
      <c r="AI14" s="4" t="str">
        <f t="shared" si="11"/>
        <v>2.2.1</v>
      </c>
      <c r="AJ14" s="5">
        <f t="shared" si="12"/>
        <v>179768.58</v>
      </c>
      <c r="AK14" s="3"/>
      <c r="AL14" s="2" t="s">
        <v>101</v>
      </c>
      <c r="AM14" s="2" t="s">
        <v>102</v>
      </c>
      <c r="AN14" s="67">
        <v>116584.88</v>
      </c>
      <c r="AO14" s="4" t="str">
        <f t="shared" si="2"/>
        <v>2.2.1</v>
      </c>
      <c r="AP14" s="5">
        <f t="shared" si="13"/>
        <v>116584.88</v>
      </c>
      <c r="AQ14" s="3"/>
      <c r="AR14" s="3" t="s">
        <v>103</v>
      </c>
      <c r="AS14" s="3" t="s">
        <v>104</v>
      </c>
      <c r="AT14" s="64">
        <v>95613.51</v>
      </c>
      <c r="AU14" s="4" t="str">
        <f t="shared" si="14"/>
        <v>2.2.1</v>
      </c>
      <c r="AV14" s="5">
        <f t="shared" si="15"/>
        <v>95613.51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 t="s">
        <v>103</v>
      </c>
      <c r="AG15" s="3" t="s">
        <v>104</v>
      </c>
      <c r="AH15" s="3">
        <v>92831.62</v>
      </c>
      <c r="AI15" s="4" t="str">
        <f t="shared" si="11"/>
        <v>2.2.1</v>
      </c>
      <c r="AJ15" s="5">
        <f t="shared" si="12"/>
        <v>92831.62</v>
      </c>
      <c r="AK15" s="3"/>
      <c r="AL15" s="2" t="s">
        <v>103</v>
      </c>
      <c r="AM15" s="2" t="s">
        <v>104</v>
      </c>
      <c r="AN15" s="67">
        <v>92554.72</v>
      </c>
      <c r="AO15" s="4" t="str">
        <f>MID(AL15,1,5)</f>
        <v>2.2.1</v>
      </c>
      <c r="AP15" s="5">
        <f t="shared" si="13"/>
        <v>92554.72</v>
      </c>
      <c r="AQ15" s="3"/>
      <c r="AR15" s="3" t="s">
        <v>105</v>
      </c>
      <c r="AS15" s="3" t="s">
        <v>106</v>
      </c>
      <c r="AT15" s="64">
        <v>27405.13</v>
      </c>
      <c r="AU15" s="4" t="str">
        <f t="shared" si="14"/>
        <v>2.2.1</v>
      </c>
      <c r="AV15" s="5">
        <f t="shared" si="15"/>
        <v>27405.13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 t="s">
        <v>105</v>
      </c>
      <c r="AG16" s="3" t="s">
        <v>106</v>
      </c>
      <c r="AH16" s="3">
        <v>31020.97</v>
      </c>
      <c r="AI16" s="4" t="str">
        <f t="shared" si="11"/>
        <v>2.2.1</v>
      </c>
      <c r="AJ16" s="5">
        <f t="shared" si="12"/>
        <v>31020.97</v>
      </c>
      <c r="AK16" s="3"/>
      <c r="AL16" s="2" t="s">
        <v>105</v>
      </c>
      <c r="AM16" s="2" t="s">
        <v>106</v>
      </c>
      <c r="AN16" s="67">
        <v>30351.26</v>
      </c>
      <c r="AO16" s="4" t="str">
        <f t="shared" ref="AO16:AO40" si="24">MID(AL16,1,5)</f>
        <v>2.2.1</v>
      </c>
      <c r="AP16" s="5">
        <f t="shared" si="13"/>
        <v>30351.26</v>
      </c>
      <c r="AQ16" s="3"/>
      <c r="AR16" s="3" t="s">
        <v>146</v>
      </c>
      <c r="AS16" s="3" t="s">
        <v>147</v>
      </c>
      <c r="AT16" s="64">
        <v>4002866.63</v>
      </c>
      <c r="AU16" s="4" t="str">
        <f t="shared" si="14"/>
        <v>2.2.1</v>
      </c>
      <c r="AV16" s="5">
        <f t="shared" si="15"/>
        <v>4002866.63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213</v>
      </c>
      <c r="I17" s="7" t="s">
        <v>214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 t="s">
        <v>146</v>
      </c>
      <c r="AG17" s="3" t="s">
        <v>147</v>
      </c>
      <c r="AH17" s="3">
        <v>4715573.22</v>
      </c>
      <c r="AI17" s="4" t="str">
        <f t="shared" si="11"/>
        <v>2.2.1</v>
      </c>
      <c r="AJ17" s="5">
        <f t="shared" si="12"/>
        <v>4715573.22</v>
      </c>
      <c r="AK17" s="3"/>
      <c r="AL17" s="2" t="s">
        <v>146</v>
      </c>
      <c r="AM17" s="2" t="s">
        <v>147</v>
      </c>
      <c r="AN17" s="67">
        <v>5089074.5199999996</v>
      </c>
      <c r="AO17" s="4" t="str">
        <f t="shared" si="24"/>
        <v>2.2.1</v>
      </c>
      <c r="AP17" s="5">
        <f t="shared" si="13"/>
        <v>5089074.5199999996</v>
      </c>
      <c r="AQ17" s="3"/>
      <c r="AR17" s="3" t="s">
        <v>153</v>
      </c>
      <c r="AS17" s="3" t="s">
        <v>154</v>
      </c>
      <c r="AT17" s="64">
        <v>153600</v>
      </c>
      <c r="AU17" s="4" t="str">
        <f t="shared" si="14"/>
        <v>2.2.2</v>
      </c>
      <c r="AV17" s="5">
        <f t="shared" si="15"/>
        <v>153600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 t="s">
        <v>138</v>
      </c>
      <c r="AG18" s="3" t="s">
        <v>139</v>
      </c>
      <c r="AH18" s="3">
        <v>2457.62</v>
      </c>
      <c r="AI18" s="4" t="str">
        <f t="shared" si="11"/>
        <v>2.2.2</v>
      </c>
      <c r="AJ18" s="5">
        <f t="shared" si="12"/>
        <v>2457.62</v>
      </c>
      <c r="AK18" s="3"/>
      <c r="AL18" s="2" t="s">
        <v>107</v>
      </c>
      <c r="AM18" s="2" t="s">
        <v>108</v>
      </c>
      <c r="AN18" s="67">
        <v>184827.5</v>
      </c>
      <c r="AO18" s="4" t="str">
        <f t="shared" si="24"/>
        <v>2.2.3</v>
      </c>
      <c r="AP18" s="5">
        <f t="shared" si="13"/>
        <v>184827.5</v>
      </c>
      <c r="AQ18" s="3"/>
      <c r="AR18" s="3" t="s">
        <v>107</v>
      </c>
      <c r="AS18" s="3" t="s">
        <v>108</v>
      </c>
      <c r="AT18" s="64">
        <v>43422.5</v>
      </c>
      <c r="AU18" s="4" t="str">
        <f t="shared" si="14"/>
        <v>2.2.3</v>
      </c>
      <c r="AV18" s="5">
        <f t="shared" si="15"/>
        <v>43422.5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215</v>
      </c>
      <c r="I19" s="7" t="s">
        <v>216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232</v>
      </c>
      <c r="O19" s="7" t="s">
        <v>233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187</v>
      </c>
      <c r="AA19" s="7" t="s">
        <v>188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 t="s">
        <v>107</v>
      </c>
      <c r="AG19" s="3" t="s">
        <v>108</v>
      </c>
      <c r="AH19" s="3">
        <v>149677.5</v>
      </c>
      <c r="AI19" s="4" t="str">
        <f t="shared" si="11"/>
        <v>2.2.3</v>
      </c>
      <c r="AJ19" s="5">
        <f t="shared" si="12"/>
        <v>149677.5</v>
      </c>
      <c r="AK19" s="3"/>
      <c r="AL19" s="2" t="s">
        <v>163</v>
      </c>
      <c r="AM19" s="2" t="s">
        <v>164</v>
      </c>
      <c r="AN19" s="67">
        <v>123200</v>
      </c>
      <c r="AO19" s="4" t="str">
        <f t="shared" si="24"/>
        <v>2.2.5</v>
      </c>
      <c r="AP19" s="5">
        <f t="shared" si="13"/>
        <v>123200</v>
      </c>
      <c r="AQ19" s="3"/>
      <c r="AR19" s="3" t="s">
        <v>259</v>
      </c>
      <c r="AS19" s="3" t="s">
        <v>260</v>
      </c>
      <c r="AT19" s="64">
        <v>1300</v>
      </c>
      <c r="AU19" s="4" t="str">
        <f t="shared" si="14"/>
        <v>2.2.4</v>
      </c>
      <c r="AV19" s="5">
        <f t="shared" si="15"/>
        <v>1300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238</v>
      </c>
      <c r="U20" s="7" t="s">
        <v>239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232</v>
      </c>
      <c r="AA20" s="7" t="s">
        <v>233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 t="s">
        <v>163</v>
      </c>
      <c r="AG20" s="3" t="s">
        <v>164</v>
      </c>
      <c r="AH20" s="3">
        <v>509849.76</v>
      </c>
      <c r="AI20" s="4" t="str">
        <f t="shared" si="11"/>
        <v>2.2.5</v>
      </c>
      <c r="AJ20" s="5">
        <f t="shared" si="12"/>
        <v>509849.76</v>
      </c>
      <c r="AK20" s="3"/>
      <c r="AL20" s="2" t="s">
        <v>187</v>
      </c>
      <c r="AM20" s="2" t="s">
        <v>188</v>
      </c>
      <c r="AN20" s="67">
        <v>33851.35</v>
      </c>
      <c r="AO20" s="4" t="str">
        <f t="shared" si="24"/>
        <v>2.2.5</v>
      </c>
      <c r="AP20" s="5">
        <f t="shared" si="13"/>
        <v>33851.35</v>
      </c>
      <c r="AQ20" s="3"/>
      <c r="AR20" s="3" t="s">
        <v>163</v>
      </c>
      <c r="AS20" s="3" t="s">
        <v>164</v>
      </c>
      <c r="AT20" s="64">
        <v>121600</v>
      </c>
      <c r="AU20" s="4" t="str">
        <f t="shared" si="14"/>
        <v>2.2.5</v>
      </c>
      <c r="AV20" s="5">
        <f t="shared" si="15"/>
        <v>121600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187</v>
      </c>
      <c r="C21" s="7" t="s">
        <v>188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238</v>
      </c>
      <c r="AA21" s="7" t="s">
        <v>239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 t="s">
        <v>238</v>
      </c>
      <c r="AG21" s="3" t="s">
        <v>239</v>
      </c>
      <c r="AH21" s="3">
        <v>9692.7199999999975</v>
      </c>
      <c r="AI21" s="4" t="str">
        <f t="shared" si="11"/>
        <v>2.2.6</v>
      </c>
      <c r="AJ21" s="5">
        <f t="shared" si="12"/>
        <v>9692.7199999999975</v>
      </c>
      <c r="AK21" s="3"/>
      <c r="AL21" s="2" t="s">
        <v>109</v>
      </c>
      <c r="AM21" s="2" t="s">
        <v>110</v>
      </c>
      <c r="AN21" s="67">
        <v>887264.16</v>
      </c>
      <c r="AO21" s="4" t="str">
        <f t="shared" si="24"/>
        <v>2.2.7</v>
      </c>
      <c r="AP21" s="5">
        <f t="shared" si="13"/>
        <v>887264.16</v>
      </c>
      <c r="AQ21" s="3"/>
      <c r="AR21" s="3" t="s">
        <v>187</v>
      </c>
      <c r="AS21" s="3" t="s">
        <v>188</v>
      </c>
      <c r="AT21" s="64">
        <v>31070</v>
      </c>
      <c r="AU21" s="4" t="str">
        <f t="shared" si="14"/>
        <v>2.2.5</v>
      </c>
      <c r="AV21" s="5">
        <f t="shared" si="15"/>
        <v>31070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215</v>
      </c>
      <c r="U22" s="7" t="s">
        <v>216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 t="s">
        <v>171</v>
      </c>
      <c r="AG22" s="3" t="s">
        <v>172</v>
      </c>
      <c r="AH22" s="3">
        <v>45048.24</v>
      </c>
      <c r="AI22" s="4" t="str">
        <f t="shared" si="11"/>
        <v>2.2.6</v>
      </c>
      <c r="AJ22" s="5">
        <f t="shared" si="12"/>
        <v>45048.24</v>
      </c>
      <c r="AK22" s="3"/>
      <c r="AL22" s="2" t="s">
        <v>111</v>
      </c>
      <c r="AM22" s="2" t="s">
        <v>112</v>
      </c>
      <c r="AN22" s="67">
        <v>351426.87</v>
      </c>
      <c r="AO22" s="4" t="str">
        <f t="shared" si="24"/>
        <v>2.2.7</v>
      </c>
      <c r="AP22" s="5">
        <f t="shared" si="13"/>
        <v>351426.87</v>
      </c>
      <c r="AQ22" s="3"/>
      <c r="AR22" s="3" t="s">
        <v>213</v>
      </c>
      <c r="AS22" s="3" t="s">
        <v>214</v>
      </c>
      <c r="AT22" s="64">
        <v>5700</v>
      </c>
      <c r="AU22" s="4" t="str">
        <f t="shared" si="14"/>
        <v>2.2.7</v>
      </c>
      <c r="AV22" s="5">
        <f t="shared" si="15"/>
        <v>5700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234</v>
      </c>
      <c r="O23" s="7" t="s">
        <v>235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 t="s">
        <v>109</v>
      </c>
      <c r="AG23" s="3" t="s">
        <v>110</v>
      </c>
      <c r="AH23" s="3">
        <v>10750</v>
      </c>
      <c r="AI23" s="4" t="str">
        <f t="shared" si="11"/>
        <v>2.2.7</v>
      </c>
      <c r="AJ23" s="5">
        <f t="shared" si="12"/>
        <v>10750</v>
      </c>
      <c r="AK23" s="3"/>
      <c r="AL23" s="2" t="s">
        <v>113</v>
      </c>
      <c r="AM23" s="2" t="s">
        <v>114</v>
      </c>
      <c r="AN23" s="67">
        <v>53812.13</v>
      </c>
      <c r="AO23" s="4" t="str">
        <f t="shared" si="24"/>
        <v>2.2.8</v>
      </c>
      <c r="AP23" s="5">
        <f t="shared" si="13"/>
        <v>53812.13</v>
      </c>
      <c r="AQ23" s="3"/>
      <c r="AR23" s="3" t="s">
        <v>109</v>
      </c>
      <c r="AS23" s="3" t="s">
        <v>110</v>
      </c>
      <c r="AT23" s="64">
        <v>361429.63</v>
      </c>
      <c r="AU23" s="4" t="str">
        <f t="shared" si="14"/>
        <v>2.2.7</v>
      </c>
      <c r="AV23" s="5">
        <f t="shared" si="15"/>
        <v>361429.63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 t="s">
        <v>111</v>
      </c>
      <c r="AG24" s="3" t="s">
        <v>112</v>
      </c>
      <c r="AH24" s="3">
        <v>4165.25</v>
      </c>
      <c r="AI24" s="4" t="str">
        <f t="shared" si="11"/>
        <v>2.2.7</v>
      </c>
      <c r="AJ24" s="5">
        <f t="shared" si="12"/>
        <v>4165.25</v>
      </c>
      <c r="AK24" s="3"/>
      <c r="AL24" s="2" t="s">
        <v>115</v>
      </c>
      <c r="AM24" s="2" t="s">
        <v>116</v>
      </c>
      <c r="AN24" s="67">
        <v>1210</v>
      </c>
      <c r="AO24" s="4" t="str">
        <f t="shared" si="24"/>
        <v>2.2.8</v>
      </c>
      <c r="AP24" s="5">
        <f t="shared" si="13"/>
        <v>1210</v>
      </c>
      <c r="AQ24" s="3"/>
      <c r="AR24" s="3" t="s">
        <v>261</v>
      </c>
      <c r="AS24" s="3" t="s">
        <v>262</v>
      </c>
      <c r="AT24" s="64">
        <v>174006.92</v>
      </c>
      <c r="AU24" s="4" t="str">
        <f t="shared" si="14"/>
        <v>2.2.7</v>
      </c>
      <c r="AV24" s="5">
        <f t="shared" si="15"/>
        <v>174006.92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217</v>
      </c>
      <c r="I25" s="7" t="s">
        <v>218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234</v>
      </c>
      <c r="U25" s="7" t="s">
        <v>235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 t="s">
        <v>113</v>
      </c>
      <c r="AG25" s="3" t="s">
        <v>114</v>
      </c>
      <c r="AH25" s="3">
        <v>63114.81</v>
      </c>
      <c r="AI25" s="4" t="str">
        <f t="shared" si="11"/>
        <v>2.2.8</v>
      </c>
      <c r="AJ25" s="5">
        <f t="shared" si="12"/>
        <v>63114.81</v>
      </c>
      <c r="AK25" s="3"/>
      <c r="AL25" s="2" t="s">
        <v>117</v>
      </c>
      <c r="AM25" s="2" t="s">
        <v>118</v>
      </c>
      <c r="AN25" s="67">
        <v>7152.3</v>
      </c>
      <c r="AO25" s="4" t="str">
        <f t="shared" si="24"/>
        <v>2.2.8</v>
      </c>
      <c r="AP25" s="5">
        <f t="shared" si="13"/>
        <v>7152.3</v>
      </c>
      <c r="AQ25" s="3"/>
      <c r="AR25" s="3" t="s">
        <v>111</v>
      </c>
      <c r="AS25" s="3" t="s">
        <v>112</v>
      </c>
      <c r="AT25" s="64">
        <v>140311.44</v>
      </c>
      <c r="AU25" s="4" t="str">
        <f t="shared" si="14"/>
        <v>2.2.7</v>
      </c>
      <c r="AV25" s="5">
        <f t="shared" si="15"/>
        <v>140311.44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200</v>
      </c>
      <c r="I26" s="7" t="s">
        <v>201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 t="s">
        <v>115</v>
      </c>
      <c r="AG26" s="3" t="s">
        <v>116</v>
      </c>
      <c r="AH26" s="3">
        <v>219.95</v>
      </c>
      <c r="AI26" s="4" t="str">
        <f t="shared" si="11"/>
        <v>2.2.8</v>
      </c>
      <c r="AJ26" s="5">
        <f t="shared" si="12"/>
        <v>219.95</v>
      </c>
      <c r="AK26" s="3"/>
      <c r="AL26" s="2" t="s">
        <v>192</v>
      </c>
      <c r="AM26" s="2" t="s">
        <v>193</v>
      </c>
      <c r="AN26" s="67">
        <v>11571.43</v>
      </c>
      <c r="AO26" s="4" t="str">
        <f t="shared" si="24"/>
        <v>2.2.8</v>
      </c>
      <c r="AP26" s="5">
        <f t="shared" si="13"/>
        <v>11571.43</v>
      </c>
      <c r="AQ26" s="3"/>
      <c r="AR26" s="3" t="s">
        <v>113</v>
      </c>
      <c r="AS26" s="3" t="s">
        <v>114</v>
      </c>
      <c r="AT26" s="64">
        <v>65471</v>
      </c>
      <c r="AU26" s="4" t="str">
        <f t="shared" si="14"/>
        <v>2.2.8</v>
      </c>
      <c r="AV26" s="5">
        <f t="shared" si="15"/>
        <v>65471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 t="s">
        <v>192</v>
      </c>
      <c r="AG27" s="3" t="s">
        <v>193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121</v>
      </c>
      <c r="AM27" s="2" t="s">
        <v>122</v>
      </c>
      <c r="AN27" s="67">
        <v>275984.12</v>
      </c>
      <c r="AO27" s="4" t="str">
        <f t="shared" si="24"/>
        <v>2.2.8</v>
      </c>
      <c r="AP27" s="5">
        <f t="shared" si="13"/>
        <v>275984.12</v>
      </c>
      <c r="AQ27" s="3"/>
      <c r="AR27" s="3" t="s">
        <v>117</v>
      </c>
      <c r="AS27" s="3" t="s">
        <v>118</v>
      </c>
      <c r="AT27" s="64">
        <v>125</v>
      </c>
      <c r="AU27" s="4" t="str">
        <f t="shared" si="14"/>
        <v>2.2.8</v>
      </c>
      <c r="AV27" s="5">
        <f t="shared" si="15"/>
        <v>125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194</v>
      </c>
      <c r="O28" s="7" t="s">
        <v>195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181</v>
      </c>
      <c r="U28" s="7" t="s">
        <v>182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 t="s">
        <v>121</v>
      </c>
      <c r="AG28" s="3" t="s">
        <v>122</v>
      </c>
      <c r="AH28" s="3">
        <v>1040840.68</v>
      </c>
      <c r="AI28" s="4" t="str">
        <f t="shared" si="11"/>
        <v>2.2.8</v>
      </c>
      <c r="AJ28" s="5">
        <f t="shared" si="12"/>
        <v>1040840.68</v>
      </c>
      <c r="AK28" s="3"/>
      <c r="AL28" s="2" t="s">
        <v>181</v>
      </c>
      <c r="AM28" s="2" t="s">
        <v>182</v>
      </c>
      <c r="AN28" s="67">
        <v>420000</v>
      </c>
      <c r="AO28" s="4" t="str">
        <f t="shared" si="24"/>
        <v>2.2.9</v>
      </c>
      <c r="AP28" s="5">
        <f t="shared" si="13"/>
        <v>420000</v>
      </c>
      <c r="AQ28" s="3"/>
      <c r="AR28" s="3" t="s">
        <v>192</v>
      </c>
      <c r="AS28" s="3" t="s">
        <v>193</v>
      </c>
      <c r="AT28" s="64">
        <v>11571.43</v>
      </c>
      <c r="AU28" s="4" t="str">
        <f t="shared" si="14"/>
        <v>2.2.8</v>
      </c>
      <c r="AV28" s="5">
        <f t="shared" si="15"/>
        <v>11571.43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192</v>
      </c>
      <c r="C29" s="7" t="s">
        <v>193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202</v>
      </c>
      <c r="I29" s="7" t="s">
        <v>203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194</v>
      </c>
      <c r="AA29" s="7" t="s">
        <v>195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 t="s">
        <v>155</v>
      </c>
      <c r="AG29" s="3" t="s">
        <v>156</v>
      </c>
      <c r="AH29" s="3">
        <v>8364.5</v>
      </c>
      <c r="AI29" s="4" t="str">
        <f t="shared" si="11"/>
        <v>2.2.9</v>
      </c>
      <c r="AJ29" s="5">
        <f t="shared" si="12"/>
        <v>8364.5</v>
      </c>
      <c r="AK29" s="3"/>
      <c r="AL29" s="2" t="s">
        <v>155</v>
      </c>
      <c r="AM29" s="2" t="s">
        <v>156</v>
      </c>
      <c r="AN29" s="67">
        <v>4013.13</v>
      </c>
      <c r="AO29" s="4" t="str">
        <f t="shared" si="24"/>
        <v>2.2.9</v>
      </c>
      <c r="AP29" s="5">
        <f t="shared" si="13"/>
        <v>4013.13</v>
      </c>
      <c r="AQ29" s="3"/>
      <c r="AR29" s="3" t="s">
        <v>121</v>
      </c>
      <c r="AS29" s="3" t="s">
        <v>122</v>
      </c>
      <c r="AT29" s="64">
        <v>364172.72</v>
      </c>
      <c r="AU29" s="4" t="str">
        <f t="shared" si="14"/>
        <v>2.2.8</v>
      </c>
      <c r="AV29" s="5">
        <f t="shared" si="15"/>
        <v>364172.72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185</v>
      </c>
      <c r="I30" s="7" t="s">
        <v>186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196</v>
      </c>
      <c r="O30" s="7" t="s">
        <v>197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 t="s">
        <v>194</v>
      </c>
      <c r="AG30" s="3" t="s">
        <v>195</v>
      </c>
      <c r="AH30" s="3">
        <v>48645</v>
      </c>
      <c r="AI30" s="4" t="str">
        <f t="shared" si="11"/>
        <v>2.2.9</v>
      </c>
      <c r="AJ30" s="5">
        <f t="shared" si="12"/>
        <v>48645</v>
      </c>
      <c r="AK30" s="3"/>
      <c r="AL30" s="2" t="s">
        <v>194</v>
      </c>
      <c r="AM30" s="2" t="s">
        <v>195</v>
      </c>
      <c r="AN30" s="67">
        <v>3090</v>
      </c>
      <c r="AO30" s="4" t="str">
        <f t="shared" si="24"/>
        <v>2.2.9</v>
      </c>
      <c r="AP30" s="5">
        <f t="shared" si="13"/>
        <v>3090</v>
      </c>
      <c r="AQ30" s="3"/>
      <c r="AR30" s="3" t="s">
        <v>155</v>
      </c>
      <c r="AS30" s="3" t="s">
        <v>156</v>
      </c>
      <c r="AT30" s="64">
        <v>3970.06</v>
      </c>
      <c r="AU30" s="4" t="str">
        <f t="shared" si="14"/>
        <v>2.2.9</v>
      </c>
      <c r="AV30" s="5">
        <f t="shared" si="15"/>
        <v>3970.06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217</v>
      </c>
      <c r="O31" s="7" t="s">
        <v>218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200</v>
      </c>
      <c r="U31" s="7" t="s">
        <v>201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196</v>
      </c>
      <c r="AA31" s="7" t="s">
        <v>197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 t="s">
        <v>123</v>
      </c>
      <c r="AG31" s="3" t="s">
        <v>124</v>
      </c>
      <c r="AH31" s="3">
        <v>13889.35</v>
      </c>
      <c r="AI31" s="4" t="str">
        <f t="shared" si="11"/>
        <v>2.3.1</v>
      </c>
      <c r="AJ31" s="5">
        <f t="shared" si="12"/>
        <v>13889.35</v>
      </c>
      <c r="AK31" s="3"/>
      <c r="AL31" s="2" t="s">
        <v>123</v>
      </c>
      <c r="AM31" s="2" t="s">
        <v>124</v>
      </c>
      <c r="AN31" s="67">
        <v>70815.960000000006</v>
      </c>
      <c r="AO31" s="4" t="str">
        <f t="shared" si="24"/>
        <v>2.3.1</v>
      </c>
      <c r="AP31" s="5">
        <f t="shared" si="13"/>
        <v>70815.960000000006</v>
      </c>
      <c r="AQ31" s="3"/>
      <c r="AR31" s="3" t="s">
        <v>194</v>
      </c>
      <c r="AS31" s="3" t="s">
        <v>195</v>
      </c>
      <c r="AT31" s="64">
        <v>12810</v>
      </c>
      <c r="AU31" s="4" t="str">
        <f t="shared" si="14"/>
        <v>2.2.9</v>
      </c>
      <c r="AV31" s="5">
        <f t="shared" si="15"/>
        <v>12810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181</v>
      </c>
      <c r="C32" s="7" t="s">
        <v>182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200</v>
      </c>
      <c r="O32" s="7" t="s">
        <v>201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177</v>
      </c>
      <c r="AA32" s="7" t="s">
        <v>179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 t="s">
        <v>251</v>
      </c>
      <c r="AG32" s="3" t="s">
        <v>252</v>
      </c>
      <c r="AH32" s="3">
        <v>110500</v>
      </c>
      <c r="AI32" s="4" t="str">
        <f t="shared" si="11"/>
        <v>2.3.3</v>
      </c>
      <c r="AJ32" s="5">
        <f t="shared" si="12"/>
        <v>110500</v>
      </c>
      <c r="AK32" s="3"/>
      <c r="AL32" s="2" t="s">
        <v>125</v>
      </c>
      <c r="AM32" s="2" t="s">
        <v>126</v>
      </c>
      <c r="AN32" s="67">
        <v>418900</v>
      </c>
      <c r="AO32" s="4" t="str">
        <f t="shared" si="24"/>
        <v>2.3.7</v>
      </c>
      <c r="AP32" s="5">
        <f t="shared" si="13"/>
        <v>418900</v>
      </c>
      <c r="AQ32" s="3"/>
      <c r="AR32" s="3" t="s">
        <v>123</v>
      </c>
      <c r="AS32" s="3" t="s">
        <v>124</v>
      </c>
      <c r="AT32" s="64">
        <v>168400.32</v>
      </c>
      <c r="AU32" s="4" t="str">
        <f t="shared" si="14"/>
        <v>2.3.1</v>
      </c>
      <c r="AV32" s="5">
        <f t="shared" si="15"/>
        <v>168400.32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 t="s">
        <v>165</v>
      </c>
      <c r="AG33" s="3" t="s">
        <v>166</v>
      </c>
      <c r="AH33" s="3">
        <v>69492</v>
      </c>
      <c r="AI33" s="4" t="str">
        <f t="shared" si="11"/>
        <v>2.3.3</v>
      </c>
      <c r="AJ33" s="5">
        <f t="shared" si="12"/>
        <v>69492</v>
      </c>
      <c r="AK33" s="3"/>
      <c r="AL33" s="2" t="s">
        <v>127</v>
      </c>
      <c r="AM33" s="2" t="s">
        <v>128</v>
      </c>
      <c r="AN33" s="67">
        <v>291000</v>
      </c>
      <c r="AO33" s="4" t="str">
        <f t="shared" si="24"/>
        <v>2.3.7</v>
      </c>
      <c r="AP33" s="5">
        <f t="shared" si="13"/>
        <v>291000</v>
      </c>
      <c r="AQ33" s="3"/>
      <c r="AR33" s="3" t="s">
        <v>251</v>
      </c>
      <c r="AS33" s="3" t="s">
        <v>252</v>
      </c>
      <c r="AT33" s="64">
        <v>1118.7</v>
      </c>
      <c r="AU33" s="4" t="str">
        <f t="shared" si="14"/>
        <v>2.3.3</v>
      </c>
      <c r="AV33" s="5">
        <f t="shared" si="15"/>
        <v>1118.7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194</v>
      </c>
      <c r="C34" s="7" t="s">
        <v>195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236</v>
      </c>
      <c r="U34" s="7" t="s">
        <v>237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 t="s">
        <v>177</v>
      </c>
      <c r="AG34" s="3" t="s">
        <v>179</v>
      </c>
      <c r="AH34" s="3">
        <v>38422.6</v>
      </c>
      <c r="AI34" s="4" t="str">
        <f t="shared" si="11"/>
        <v>2.3.6</v>
      </c>
      <c r="AJ34" s="5">
        <f t="shared" si="12"/>
        <v>38422.6</v>
      </c>
      <c r="AK34" s="3"/>
      <c r="AL34" s="2" t="s">
        <v>236</v>
      </c>
      <c r="AM34" s="2" t="s">
        <v>237</v>
      </c>
      <c r="AN34" s="67">
        <v>1815</v>
      </c>
      <c r="AO34" s="4" t="str">
        <f t="shared" si="24"/>
        <v>2.3.7</v>
      </c>
      <c r="AP34" s="5">
        <f t="shared" si="13"/>
        <v>1815</v>
      </c>
      <c r="AQ34" s="3"/>
      <c r="AR34" s="3" t="s">
        <v>165</v>
      </c>
      <c r="AS34" s="3" t="s">
        <v>166</v>
      </c>
      <c r="AT34" s="64">
        <v>20994</v>
      </c>
      <c r="AU34" s="4" t="str">
        <f t="shared" ref="AU34:AU62" si="27">MID(AR34,1,5)</f>
        <v>2.3.3</v>
      </c>
      <c r="AV34" s="5">
        <f t="shared" si="15"/>
        <v>20994</v>
      </c>
      <c r="AW34" s="3"/>
      <c r="AX34" s="3"/>
      <c r="AY34" s="3"/>
      <c r="AZ34" s="3"/>
      <c r="BA34" s="4" t="str">
        <f t="shared" ref="BA34:BA62" si="28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9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30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178</v>
      </c>
      <c r="I35" s="7" t="s">
        <v>180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236</v>
      </c>
      <c r="O35" s="7" t="s">
        <v>237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240</v>
      </c>
      <c r="U35" s="7" t="s">
        <v>241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236</v>
      </c>
      <c r="AA35" s="7" t="s">
        <v>237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 t="s">
        <v>200</v>
      </c>
      <c r="AG35" s="3" t="s">
        <v>201</v>
      </c>
      <c r="AH35" s="3">
        <v>14685.1</v>
      </c>
      <c r="AI35" s="4" t="str">
        <f t="shared" si="11"/>
        <v>2.3.6</v>
      </c>
      <c r="AJ35" s="5">
        <f t="shared" si="12"/>
        <v>14685.1</v>
      </c>
      <c r="AK35" s="3"/>
      <c r="AL35" s="2" t="s">
        <v>185</v>
      </c>
      <c r="AM35" s="2" t="s">
        <v>186</v>
      </c>
      <c r="AN35" s="67">
        <v>157136.03</v>
      </c>
      <c r="AO35" s="4" t="str">
        <f t="shared" si="24"/>
        <v>2.3.7</v>
      </c>
      <c r="AP35" s="5">
        <f t="shared" si="13"/>
        <v>157136.03</v>
      </c>
      <c r="AQ35" s="3"/>
      <c r="AR35" s="3" t="s">
        <v>177</v>
      </c>
      <c r="AS35" s="3" t="s">
        <v>179</v>
      </c>
      <c r="AT35" s="64">
        <v>9908.4699999999993</v>
      </c>
      <c r="AU35" s="4" t="str">
        <f t="shared" si="27"/>
        <v>2.3.6</v>
      </c>
      <c r="AV35" s="5">
        <f t="shared" si="15"/>
        <v>9908.4699999999993</v>
      </c>
      <c r="AW35" s="3"/>
      <c r="AX35" s="3"/>
      <c r="AY35" s="3"/>
      <c r="AZ35" s="3"/>
      <c r="BA35" s="4" t="str">
        <f t="shared" si="28"/>
        <v/>
      </c>
      <c r="BB35" s="5">
        <f t="shared" si="17"/>
        <v>0</v>
      </c>
      <c r="BC35" s="3"/>
      <c r="BD35" s="3"/>
      <c r="BE35" s="3"/>
      <c r="BF35" s="3"/>
      <c r="BG35" s="4" t="str">
        <f t="shared" si="29"/>
        <v/>
      </c>
      <c r="BH35" s="5">
        <f t="shared" si="19"/>
        <v>0</v>
      </c>
      <c r="BI35" s="3"/>
      <c r="BJ35" s="3"/>
      <c r="BK35" s="3"/>
      <c r="BL35" s="3"/>
      <c r="BM35" s="4" t="str">
        <f t="shared" si="30"/>
        <v/>
      </c>
      <c r="BN35" s="5">
        <f t="shared" si="21"/>
        <v>0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196</v>
      </c>
      <c r="C36" s="7" t="s">
        <v>197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185</v>
      </c>
      <c r="O36" s="7" t="s">
        <v>186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185</v>
      </c>
      <c r="U36" s="7" t="s">
        <v>186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248</v>
      </c>
      <c r="AA36" s="7" t="s">
        <v>249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 t="s">
        <v>253</v>
      </c>
      <c r="AG36" s="3" t="s">
        <v>254</v>
      </c>
      <c r="AH36" s="3">
        <v>255000</v>
      </c>
      <c r="AI36" s="4" t="str">
        <f t="shared" si="11"/>
        <v>2.3.6</v>
      </c>
      <c r="AJ36" s="5">
        <f t="shared" si="12"/>
        <v>255000</v>
      </c>
      <c r="AK36" s="3"/>
      <c r="AL36" s="2" t="s">
        <v>157</v>
      </c>
      <c r="AM36" s="2" t="s">
        <v>158</v>
      </c>
      <c r="AN36" s="67">
        <v>1530</v>
      </c>
      <c r="AO36" s="4" t="str">
        <f t="shared" si="24"/>
        <v>2.3.9</v>
      </c>
      <c r="AP36" s="5">
        <f t="shared" si="13"/>
        <v>1530</v>
      </c>
      <c r="AQ36" s="3"/>
      <c r="AR36" s="3" t="s">
        <v>200</v>
      </c>
      <c r="AS36" s="3" t="s">
        <v>201</v>
      </c>
      <c r="AT36" s="64">
        <v>48816</v>
      </c>
      <c r="AU36" s="4" t="str">
        <f t="shared" si="27"/>
        <v>2.3.6</v>
      </c>
      <c r="AV36" s="5">
        <f t="shared" si="15"/>
        <v>48816</v>
      </c>
      <c r="AW36" s="3"/>
      <c r="AX36" s="3"/>
      <c r="AY36" s="3"/>
      <c r="AZ36" s="3"/>
      <c r="BA36" s="4" t="str">
        <f t="shared" si="28"/>
        <v/>
      </c>
      <c r="BB36" s="5">
        <f t="shared" si="17"/>
        <v>0</v>
      </c>
      <c r="BC36" s="3"/>
      <c r="BD36" s="3"/>
      <c r="BE36" s="3"/>
      <c r="BF36" s="3"/>
      <c r="BG36" s="4" t="str">
        <f t="shared" si="29"/>
        <v/>
      </c>
      <c r="BH36" s="5">
        <f t="shared" si="19"/>
        <v>0</v>
      </c>
      <c r="BI36" s="3"/>
      <c r="BJ36" s="3"/>
      <c r="BK36" s="3"/>
      <c r="BL36" s="3"/>
      <c r="BM36" s="4" t="str">
        <f t="shared" si="30"/>
        <v/>
      </c>
      <c r="BN36" s="5">
        <f t="shared" si="21"/>
        <v>0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204</v>
      </c>
      <c r="I37" s="7" t="s">
        <v>205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 t="s">
        <v>125</v>
      </c>
      <c r="AG37" s="3" t="s">
        <v>126</v>
      </c>
      <c r="AH37" s="3">
        <v>585750</v>
      </c>
      <c r="AI37" s="4" t="str">
        <f t="shared" si="11"/>
        <v>2.3.7</v>
      </c>
      <c r="AJ37" s="5">
        <f t="shared" si="12"/>
        <v>585750</v>
      </c>
      <c r="AK37" s="3"/>
      <c r="AL37" s="2" t="s">
        <v>131</v>
      </c>
      <c r="AM37" s="2" t="s">
        <v>132</v>
      </c>
      <c r="AN37" s="67">
        <v>5559</v>
      </c>
      <c r="AO37" s="4" t="str">
        <f t="shared" si="24"/>
        <v>2.3.9</v>
      </c>
      <c r="AP37" s="5">
        <f t="shared" si="13"/>
        <v>5559</v>
      </c>
      <c r="AQ37" s="3"/>
      <c r="AR37" s="3" t="s">
        <v>263</v>
      </c>
      <c r="AS37" s="3" t="s">
        <v>264</v>
      </c>
      <c r="AT37" s="64">
        <v>379050</v>
      </c>
      <c r="AU37" s="4" t="str">
        <f t="shared" si="27"/>
        <v>2.3.6</v>
      </c>
      <c r="AV37" s="5">
        <f t="shared" si="15"/>
        <v>379050</v>
      </c>
      <c r="AW37" s="3"/>
      <c r="AX37" s="3"/>
      <c r="AY37" s="3"/>
      <c r="AZ37" s="3"/>
      <c r="BA37" s="4" t="str">
        <f t="shared" si="28"/>
        <v/>
      </c>
      <c r="BB37" s="5">
        <f t="shared" si="17"/>
        <v>0</v>
      </c>
      <c r="BC37" s="3"/>
      <c r="BD37" s="3"/>
      <c r="BE37" s="3"/>
      <c r="BF37" s="3"/>
      <c r="BG37" s="4" t="str">
        <f t="shared" si="29"/>
        <v/>
      </c>
      <c r="BH37" s="5">
        <f t="shared" si="19"/>
        <v>0</v>
      </c>
      <c r="BI37" s="3"/>
      <c r="BJ37" s="3"/>
      <c r="BK37" s="3"/>
      <c r="BL37" s="3"/>
      <c r="BM37" s="4" t="str">
        <f t="shared" si="30"/>
        <v/>
      </c>
      <c r="BN37" s="5">
        <f t="shared" si="21"/>
        <v>0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198</v>
      </c>
      <c r="C38" s="7" t="s">
        <v>199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219</v>
      </c>
      <c r="I38" s="7" t="s">
        <v>220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 t="s">
        <v>127</v>
      </c>
      <c r="AG38" s="3" t="s">
        <v>128</v>
      </c>
      <c r="AH38" s="3">
        <v>299000</v>
      </c>
      <c r="AI38" s="4" t="str">
        <f t="shared" si="11"/>
        <v>2.3.7</v>
      </c>
      <c r="AJ38" s="5">
        <f t="shared" si="12"/>
        <v>299000</v>
      </c>
      <c r="AK38" s="3"/>
      <c r="AL38" s="2" t="s">
        <v>257</v>
      </c>
      <c r="AM38" s="2" t="s">
        <v>258</v>
      </c>
      <c r="AN38" s="67">
        <v>16500</v>
      </c>
      <c r="AO38" s="4" t="str">
        <f t="shared" si="24"/>
        <v>2.3.9</v>
      </c>
      <c r="AP38" s="5">
        <f t="shared" si="13"/>
        <v>16500</v>
      </c>
      <c r="AQ38" s="3"/>
      <c r="AR38" s="3" t="s">
        <v>125</v>
      </c>
      <c r="AS38" s="3" t="s">
        <v>126</v>
      </c>
      <c r="AT38" s="64">
        <v>372600</v>
      </c>
      <c r="AU38" s="4" t="str">
        <f t="shared" si="27"/>
        <v>2.3.7</v>
      </c>
      <c r="AV38" s="5">
        <f t="shared" si="15"/>
        <v>372600</v>
      </c>
      <c r="AW38" s="3"/>
      <c r="AX38" s="3"/>
      <c r="AY38" s="3"/>
      <c r="AZ38" s="3"/>
      <c r="BA38" s="4" t="str">
        <f t="shared" si="28"/>
        <v/>
      </c>
      <c r="BB38" s="5">
        <f t="shared" si="17"/>
        <v>0</v>
      </c>
      <c r="BC38" s="3"/>
      <c r="BD38" s="3"/>
      <c r="BE38" s="3"/>
      <c r="BF38" s="3"/>
      <c r="BG38" s="4" t="str">
        <f t="shared" si="29"/>
        <v/>
      </c>
      <c r="BH38" s="5">
        <f t="shared" si="19"/>
        <v>0</v>
      </c>
      <c r="BI38" s="3"/>
      <c r="BJ38" s="3"/>
      <c r="BK38" s="3"/>
      <c r="BL38" s="3"/>
      <c r="BM38" s="4" t="str">
        <f t="shared" si="30"/>
        <v/>
      </c>
      <c r="BN38" s="5">
        <f t="shared" si="21"/>
        <v>0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189</v>
      </c>
      <c r="C39" s="7" t="s">
        <v>190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221</v>
      </c>
      <c r="I39" s="7" t="s">
        <v>222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 t="s">
        <v>236</v>
      </c>
      <c r="AG39" s="3" t="s">
        <v>237</v>
      </c>
      <c r="AH39" s="3">
        <v>890</v>
      </c>
      <c r="AI39" s="4" t="str">
        <f t="shared" si="11"/>
        <v>2.3.7</v>
      </c>
      <c r="AJ39" s="5">
        <f t="shared" si="12"/>
        <v>890</v>
      </c>
      <c r="AK39" s="3"/>
      <c r="AL39" s="2" t="s">
        <v>159</v>
      </c>
      <c r="AM39" s="2" t="s">
        <v>160</v>
      </c>
      <c r="AN39" s="67">
        <v>193.85</v>
      </c>
      <c r="AO39" s="4" t="str">
        <f t="shared" si="24"/>
        <v>2.3.9</v>
      </c>
      <c r="AP39" s="5">
        <f t="shared" si="13"/>
        <v>193.85</v>
      </c>
      <c r="AQ39" s="3"/>
      <c r="AR39" s="3" t="s">
        <v>127</v>
      </c>
      <c r="AS39" s="3" t="s">
        <v>128</v>
      </c>
      <c r="AT39" s="64">
        <v>783250</v>
      </c>
      <c r="AU39" s="4" t="str">
        <f t="shared" si="27"/>
        <v>2.3.7</v>
      </c>
      <c r="AV39" s="5">
        <f t="shared" si="15"/>
        <v>783250</v>
      </c>
      <c r="AW39" s="3"/>
      <c r="AX39" s="3"/>
      <c r="AY39" s="3"/>
      <c r="AZ39" s="3"/>
      <c r="BA39" s="4" t="str">
        <f t="shared" si="28"/>
        <v/>
      </c>
      <c r="BB39" s="5">
        <f t="shared" si="17"/>
        <v>0</v>
      </c>
      <c r="BC39" s="3"/>
      <c r="BD39" s="3"/>
      <c r="BE39" s="3"/>
      <c r="BF39" s="3"/>
      <c r="BG39" s="4" t="str">
        <f t="shared" si="29"/>
        <v/>
      </c>
      <c r="BH39" s="5">
        <f t="shared" si="19"/>
        <v>0</v>
      </c>
      <c r="BI39" s="3"/>
      <c r="BJ39" s="3"/>
      <c r="BK39" s="3"/>
      <c r="BL39" s="3"/>
      <c r="BM39" s="4" t="str">
        <f t="shared" si="30"/>
        <v/>
      </c>
      <c r="BN39" s="5">
        <f t="shared" si="21"/>
        <v>0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177</v>
      </c>
      <c r="C40" s="7" t="s">
        <v>179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223</v>
      </c>
      <c r="I40" s="7" t="s">
        <v>224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 t="s">
        <v>185</v>
      </c>
      <c r="AG40" s="3" t="s">
        <v>186</v>
      </c>
      <c r="AH40" s="3">
        <v>1421244</v>
      </c>
      <c r="AI40" s="4" t="str">
        <f t="shared" si="11"/>
        <v>2.3.7</v>
      </c>
      <c r="AJ40" s="5">
        <f t="shared" si="12"/>
        <v>1421244</v>
      </c>
      <c r="AK40" s="3"/>
      <c r="AL40" s="2" t="s">
        <v>140</v>
      </c>
      <c r="AM40" s="2" t="s">
        <v>141</v>
      </c>
      <c r="AN40" s="67">
        <v>1828.9</v>
      </c>
      <c r="AO40" s="4" t="str">
        <f t="shared" si="24"/>
        <v>2.3.9</v>
      </c>
      <c r="AP40" s="5">
        <f t="shared" si="13"/>
        <v>1828.9</v>
      </c>
      <c r="AQ40" s="3"/>
      <c r="AR40" s="3" t="s">
        <v>236</v>
      </c>
      <c r="AS40" s="3" t="s">
        <v>237</v>
      </c>
      <c r="AT40" s="64">
        <v>1800</v>
      </c>
      <c r="AU40" s="4" t="str">
        <f t="shared" si="27"/>
        <v>2.3.7</v>
      </c>
      <c r="AV40" s="5">
        <f t="shared" si="15"/>
        <v>1800</v>
      </c>
      <c r="AW40" s="3"/>
      <c r="AX40" s="3"/>
      <c r="AY40" s="3"/>
      <c r="AZ40" s="3"/>
      <c r="BA40" s="4" t="str">
        <f t="shared" si="28"/>
        <v/>
      </c>
      <c r="BB40" s="5">
        <f t="shared" si="17"/>
        <v>0</v>
      </c>
      <c r="BC40" s="3"/>
      <c r="BD40" s="3"/>
      <c r="BE40" s="3"/>
      <c r="BF40" s="3"/>
      <c r="BG40" s="4" t="str">
        <f t="shared" si="29"/>
        <v/>
      </c>
      <c r="BH40" s="5">
        <f t="shared" si="19"/>
        <v>0</v>
      </c>
      <c r="BI40" s="3"/>
      <c r="BJ40" s="3"/>
      <c r="BK40" s="3"/>
      <c r="BL40" s="3"/>
      <c r="BM40" s="4" t="str">
        <f t="shared" si="30"/>
        <v/>
      </c>
      <c r="BN40" s="5">
        <f t="shared" si="21"/>
        <v>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200</v>
      </c>
      <c r="C41" s="7" t="s">
        <v>201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211</v>
      </c>
      <c r="I41" s="7" t="s">
        <v>212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178</v>
      </c>
      <c r="O41" s="7" t="s">
        <v>180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178</v>
      </c>
      <c r="U41" s="7" t="s">
        <v>180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 t="s">
        <v>131</v>
      </c>
      <c r="AG41" s="3" t="s">
        <v>132</v>
      </c>
      <c r="AH41" s="3">
        <v>12373.44</v>
      </c>
      <c r="AI41" s="4" t="str">
        <f t="shared" si="11"/>
        <v>2.3.9</v>
      </c>
      <c r="AJ41" s="5">
        <f t="shared" si="12"/>
        <v>12373.44</v>
      </c>
      <c r="AK41" s="3"/>
      <c r="AL41" s="3" t="s">
        <v>178</v>
      </c>
      <c r="AM41" s="3" t="s">
        <v>180</v>
      </c>
      <c r="AN41" s="3">
        <v>221485</v>
      </c>
      <c r="AO41" s="4" t="str">
        <f t="shared" ref="AO41:AO62" si="32">MID(AL41,1,5)</f>
        <v>2.3.9</v>
      </c>
      <c r="AP41" s="5">
        <f t="shared" si="13"/>
        <v>221485</v>
      </c>
      <c r="AQ41" s="3"/>
      <c r="AR41" s="3" t="s">
        <v>157</v>
      </c>
      <c r="AS41" s="3" t="s">
        <v>158</v>
      </c>
      <c r="AT41" s="64">
        <v>4790</v>
      </c>
      <c r="AU41" s="4" t="str">
        <f t="shared" si="27"/>
        <v>2.3.9</v>
      </c>
      <c r="AV41" s="5">
        <f t="shared" si="15"/>
        <v>4790</v>
      </c>
      <c r="AW41" s="3"/>
      <c r="AX41" s="3"/>
      <c r="AY41" s="3"/>
      <c r="AZ41" s="3"/>
      <c r="BA41" s="4" t="str">
        <f t="shared" si="28"/>
        <v/>
      </c>
      <c r="BB41" s="5">
        <f t="shared" si="17"/>
        <v>0</v>
      </c>
      <c r="BC41" s="3"/>
      <c r="BD41" s="3"/>
      <c r="BE41" s="3"/>
      <c r="BF41" s="3"/>
      <c r="BG41" s="4" t="str">
        <f t="shared" si="29"/>
        <v/>
      </c>
      <c r="BH41" s="5">
        <f t="shared" si="19"/>
        <v>0</v>
      </c>
      <c r="BI41" s="3"/>
      <c r="BJ41" s="3"/>
      <c r="BK41" s="3"/>
      <c r="BL41" s="3"/>
      <c r="BM41" s="4" t="str">
        <f t="shared" si="30"/>
        <v/>
      </c>
      <c r="BN41" s="5">
        <f t="shared" si="21"/>
        <v>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225</v>
      </c>
      <c r="I42" s="7" t="s">
        <v>226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178</v>
      </c>
      <c r="AA42" s="7" t="s">
        <v>180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 t="s">
        <v>159</v>
      </c>
      <c r="AG42" s="3" t="s">
        <v>160</v>
      </c>
      <c r="AH42" s="3">
        <v>179.9</v>
      </c>
      <c r="AI42" s="4" t="str">
        <f t="shared" si="11"/>
        <v>2.3.9</v>
      </c>
      <c r="AJ42" s="5">
        <f t="shared" si="12"/>
        <v>179.9</v>
      </c>
      <c r="AK42" s="3"/>
      <c r="AL42" s="3" t="s">
        <v>133</v>
      </c>
      <c r="AM42" s="3" t="s">
        <v>134</v>
      </c>
      <c r="AN42" s="3">
        <v>6085</v>
      </c>
      <c r="AO42" s="4" t="str">
        <f t="shared" si="32"/>
        <v>2.3.9</v>
      </c>
      <c r="AP42" s="5">
        <f t="shared" si="13"/>
        <v>6085</v>
      </c>
      <c r="AQ42" s="3"/>
      <c r="AR42" s="3" t="s">
        <v>131</v>
      </c>
      <c r="AS42" s="3" t="s">
        <v>132</v>
      </c>
      <c r="AT42" s="64">
        <v>20271.59</v>
      </c>
      <c r="AU42" s="4" t="str">
        <f t="shared" si="27"/>
        <v>2.3.9</v>
      </c>
      <c r="AV42" s="5">
        <f t="shared" si="15"/>
        <v>20271.59</v>
      </c>
      <c r="AW42" s="3"/>
      <c r="AX42" s="3"/>
      <c r="AY42" s="3"/>
      <c r="AZ42" s="3"/>
      <c r="BA42" s="4" t="str">
        <f t="shared" si="28"/>
        <v/>
      </c>
      <c r="BB42" s="5">
        <f t="shared" si="17"/>
        <v>0</v>
      </c>
      <c r="BC42" s="3"/>
      <c r="BD42" s="3"/>
      <c r="BE42" s="3"/>
      <c r="BF42" s="3"/>
      <c r="BG42" s="4" t="str">
        <f t="shared" si="29"/>
        <v/>
      </c>
      <c r="BH42" s="5">
        <f t="shared" si="19"/>
        <v>0</v>
      </c>
      <c r="BI42" s="3"/>
      <c r="BJ42" s="3"/>
      <c r="BK42" s="3"/>
      <c r="BL42" s="3"/>
      <c r="BM42" s="4" t="str">
        <f t="shared" si="30"/>
        <v/>
      </c>
      <c r="BN42" s="5">
        <f t="shared" si="21"/>
        <v>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227</v>
      </c>
      <c r="I43" s="7" t="s">
        <v>228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204</v>
      </c>
      <c r="O43" s="7" t="s">
        <v>205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242</v>
      </c>
      <c r="U43" s="7" t="s">
        <v>243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 t="s">
        <v>140</v>
      </c>
      <c r="AG43" s="3" t="s">
        <v>141</v>
      </c>
      <c r="AH43" s="3">
        <v>7262.69</v>
      </c>
      <c r="AI43" s="4" t="str">
        <f t="shared" si="11"/>
        <v>2.3.9</v>
      </c>
      <c r="AJ43" s="5">
        <f t="shared" si="12"/>
        <v>7262.69</v>
      </c>
      <c r="AK43" s="3"/>
      <c r="AL43" s="3" t="s">
        <v>204</v>
      </c>
      <c r="AM43" s="3" t="s">
        <v>205</v>
      </c>
      <c r="AN43" s="3">
        <v>183100</v>
      </c>
      <c r="AO43" s="4" t="str">
        <f t="shared" si="32"/>
        <v>2.3.9</v>
      </c>
      <c r="AP43" s="5">
        <f t="shared" si="13"/>
        <v>183100</v>
      </c>
      <c r="AQ43" s="3"/>
      <c r="AR43" s="3" t="s">
        <v>159</v>
      </c>
      <c r="AS43" s="3" t="s">
        <v>160</v>
      </c>
      <c r="AT43" s="64">
        <v>6604.25</v>
      </c>
      <c r="AU43" s="4" t="str">
        <f t="shared" si="27"/>
        <v>2.3.9</v>
      </c>
      <c r="AV43" s="5">
        <f t="shared" si="15"/>
        <v>6604.25</v>
      </c>
      <c r="AW43" s="3"/>
      <c r="AX43" s="3"/>
      <c r="AY43" s="3"/>
      <c r="AZ43" s="3"/>
      <c r="BA43" s="4" t="str">
        <f t="shared" si="28"/>
        <v/>
      </c>
      <c r="BB43" s="5">
        <f t="shared" si="17"/>
        <v>0</v>
      </c>
      <c r="BC43" s="3"/>
      <c r="BD43" s="3"/>
      <c r="BE43" s="3"/>
      <c r="BF43" s="3"/>
      <c r="BG43" s="4" t="str">
        <f t="shared" si="29"/>
        <v/>
      </c>
      <c r="BH43" s="5">
        <f t="shared" si="19"/>
        <v>0</v>
      </c>
      <c r="BI43" s="3"/>
      <c r="BJ43" s="3"/>
      <c r="BK43" s="3"/>
      <c r="BL43" s="3"/>
      <c r="BM43" s="4" t="str">
        <f t="shared" si="30"/>
        <v/>
      </c>
      <c r="BN43" s="5">
        <f t="shared" si="21"/>
        <v>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202</v>
      </c>
      <c r="C44" s="7" t="s">
        <v>203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219</v>
      </c>
      <c r="O44" s="7" t="s">
        <v>220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221</v>
      </c>
      <c r="U44" s="7" t="s">
        <v>222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 t="s">
        <v>169</v>
      </c>
      <c r="AG44" s="3" t="s">
        <v>170</v>
      </c>
      <c r="AH44" s="3">
        <v>188355</v>
      </c>
      <c r="AI44" s="4" t="str">
        <f t="shared" si="11"/>
        <v>2.3.9</v>
      </c>
      <c r="AJ44" s="5">
        <f t="shared" si="12"/>
        <v>188355</v>
      </c>
      <c r="AK44" s="3"/>
      <c r="AL44" s="3" t="s">
        <v>191</v>
      </c>
      <c r="AM44" s="3" t="s">
        <v>206</v>
      </c>
      <c r="AN44" s="3">
        <v>6330</v>
      </c>
      <c r="AO44" s="4" t="str">
        <f t="shared" si="32"/>
        <v>2.3.9</v>
      </c>
      <c r="AP44" s="5">
        <f t="shared" si="13"/>
        <v>6330</v>
      </c>
      <c r="AQ44" s="3"/>
      <c r="AR44" s="3" t="s">
        <v>140</v>
      </c>
      <c r="AS44" s="3" t="s">
        <v>141</v>
      </c>
      <c r="AT44" s="64">
        <v>1310.46</v>
      </c>
      <c r="AU44" s="4" t="str">
        <f t="shared" si="27"/>
        <v>2.3.9</v>
      </c>
      <c r="AV44" s="5">
        <f t="shared" si="15"/>
        <v>1310.46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/>
      <c r="BE44" s="3"/>
      <c r="BF44" s="3"/>
      <c r="BG44" s="4" t="str">
        <f t="shared" si="29"/>
        <v/>
      </c>
      <c r="BH44" s="5">
        <f t="shared" si="19"/>
        <v>0</v>
      </c>
      <c r="BI44" s="3"/>
      <c r="BJ44" s="3"/>
      <c r="BK44" s="3"/>
      <c r="BL44" s="3"/>
      <c r="BM44" s="4" t="str">
        <f t="shared" si="30"/>
        <v/>
      </c>
      <c r="BN44" s="5">
        <f t="shared" si="21"/>
        <v>0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244</v>
      </c>
      <c r="U45" s="7" t="s">
        <v>245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204</v>
      </c>
      <c r="AA45" s="7" t="s">
        <v>205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 t="s">
        <v>178</v>
      </c>
      <c r="AG45" s="3" t="s">
        <v>180</v>
      </c>
      <c r="AH45" s="3">
        <v>2021524.4</v>
      </c>
      <c r="AI45" s="4" t="str">
        <f t="shared" si="11"/>
        <v>2.3.9</v>
      </c>
      <c r="AJ45" s="5">
        <f t="shared" si="12"/>
        <v>2021524.4</v>
      </c>
      <c r="AK45" s="3"/>
      <c r="AL45" s="3" t="s">
        <v>219</v>
      </c>
      <c r="AM45" s="3" t="s">
        <v>220</v>
      </c>
      <c r="AN45" s="3">
        <v>25000</v>
      </c>
      <c r="AO45" s="4" t="str">
        <f t="shared" si="32"/>
        <v>2.4.1</v>
      </c>
      <c r="AP45" s="5">
        <f t="shared" si="13"/>
        <v>25000</v>
      </c>
      <c r="AQ45" s="3"/>
      <c r="AR45" s="3" t="s">
        <v>169</v>
      </c>
      <c r="AS45" s="3" t="s">
        <v>170</v>
      </c>
      <c r="AT45" s="64">
        <v>63800</v>
      </c>
      <c r="AU45" s="4" t="str">
        <f t="shared" si="27"/>
        <v>2.3.9</v>
      </c>
      <c r="AV45" s="5">
        <f t="shared" si="15"/>
        <v>63800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/>
      <c r="BE45" s="3"/>
      <c r="BF45" s="3"/>
      <c r="BG45" s="4" t="str">
        <f t="shared" si="29"/>
        <v/>
      </c>
      <c r="BH45" s="5">
        <f t="shared" si="19"/>
        <v>0</v>
      </c>
      <c r="BI45" s="3"/>
      <c r="BJ45" s="3"/>
      <c r="BK45" s="3"/>
      <c r="BL45" s="3"/>
      <c r="BM45" s="4" t="str">
        <f t="shared" si="30"/>
        <v/>
      </c>
      <c r="BN45" s="5">
        <f t="shared" si="21"/>
        <v>0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183</v>
      </c>
      <c r="C46" s="7" t="s">
        <v>184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223</v>
      </c>
      <c r="U46" s="7" t="s">
        <v>224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219</v>
      </c>
      <c r="AA46" s="7" t="s">
        <v>220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 t="s">
        <v>133</v>
      </c>
      <c r="AG46" s="3" t="s">
        <v>134</v>
      </c>
      <c r="AH46" s="3">
        <v>8550</v>
      </c>
      <c r="AI46" s="4" t="str">
        <f t="shared" si="11"/>
        <v>2.3.9</v>
      </c>
      <c r="AJ46" s="5">
        <f t="shared" si="12"/>
        <v>8550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 t="s">
        <v>178</v>
      </c>
      <c r="AS46" s="3" t="s">
        <v>180</v>
      </c>
      <c r="AT46" s="64">
        <v>258246.11</v>
      </c>
      <c r="AU46" s="4" t="str">
        <f t="shared" si="27"/>
        <v>2.3.9</v>
      </c>
      <c r="AV46" s="5">
        <f t="shared" si="15"/>
        <v>258246.11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/>
      <c r="BE46" s="3"/>
      <c r="BF46" s="3"/>
      <c r="BG46" s="4" t="str">
        <f t="shared" si="29"/>
        <v/>
      </c>
      <c r="BH46" s="5">
        <f t="shared" si="19"/>
        <v>0</v>
      </c>
      <c r="BI46" s="3"/>
      <c r="BJ46" s="3"/>
      <c r="BK46" s="3"/>
      <c r="BL46" s="3"/>
      <c r="BM46" s="4" t="str">
        <f t="shared" si="30"/>
        <v/>
      </c>
      <c r="BN46" s="5">
        <f t="shared" si="21"/>
        <v>0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185</v>
      </c>
      <c r="C47" s="7" t="s">
        <v>186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246</v>
      </c>
      <c r="U47" s="7" t="s">
        <v>247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221</v>
      </c>
      <c r="AA47" s="7" t="s">
        <v>222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 t="s">
        <v>204</v>
      </c>
      <c r="AG47" s="3" t="s">
        <v>205</v>
      </c>
      <c r="AH47" s="3">
        <v>71693</v>
      </c>
      <c r="AI47" s="4" t="str">
        <f t="shared" si="11"/>
        <v>2.3.9</v>
      </c>
      <c r="AJ47" s="5">
        <f t="shared" si="12"/>
        <v>71693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 t="s">
        <v>207</v>
      </c>
      <c r="AS47" s="3" t="s">
        <v>208</v>
      </c>
      <c r="AT47" s="64">
        <v>186271.19</v>
      </c>
      <c r="AU47" s="4" t="str">
        <f t="shared" si="27"/>
        <v>2.6.1</v>
      </c>
      <c r="AV47" s="5">
        <f t="shared" si="15"/>
        <v>186271.19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/>
      <c r="BE47" s="3"/>
      <c r="BF47" s="3"/>
      <c r="BG47" s="4" t="str">
        <f t="shared" si="29"/>
        <v/>
      </c>
      <c r="BH47" s="5">
        <f t="shared" si="19"/>
        <v>0</v>
      </c>
      <c r="BI47" s="3"/>
      <c r="BJ47" s="3"/>
      <c r="BK47" s="3"/>
      <c r="BL47" s="3"/>
      <c r="BM47" s="4" t="str">
        <f t="shared" si="30"/>
        <v/>
      </c>
      <c r="BN47" s="5">
        <f t="shared" si="21"/>
        <v>0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223</v>
      </c>
      <c r="AA48" s="7" t="s">
        <v>224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 t="s">
        <v>191</v>
      </c>
      <c r="AG48" s="3" t="s">
        <v>206</v>
      </c>
      <c r="AH48" s="3">
        <v>1830.48</v>
      </c>
      <c r="AI48" s="4" t="str">
        <f t="shared" si="11"/>
        <v>2.3.9</v>
      </c>
      <c r="AJ48" s="5">
        <f t="shared" si="12"/>
        <v>1830.48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 t="s">
        <v>223</v>
      </c>
      <c r="AS48" s="3" t="s">
        <v>224</v>
      </c>
      <c r="AT48" s="64">
        <v>112827.12</v>
      </c>
      <c r="AU48" s="4" t="str">
        <f t="shared" si="27"/>
        <v>2.6.5</v>
      </c>
      <c r="AV48" s="5">
        <f t="shared" si="15"/>
        <v>112827.12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/>
      <c r="BE48" s="3"/>
      <c r="BF48" s="3"/>
      <c r="BG48" s="4" t="str">
        <f t="shared" si="29"/>
        <v/>
      </c>
      <c r="BH48" s="5">
        <f t="shared" si="19"/>
        <v>0</v>
      </c>
      <c r="BI48" s="3"/>
      <c r="BJ48" s="3"/>
      <c r="BK48" s="3"/>
      <c r="BL48" s="3"/>
      <c r="BM48" s="4" t="str">
        <f t="shared" si="30"/>
        <v/>
      </c>
      <c r="BN48" s="5">
        <f t="shared" si="21"/>
        <v>0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211</v>
      </c>
      <c r="AA49" s="7" t="s">
        <v>212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 t="s">
        <v>255</v>
      </c>
      <c r="AG49" s="3" t="s">
        <v>256</v>
      </c>
      <c r="AH49" s="3">
        <v>2056762.66</v>
      </c>
      <c r="AI49" s="4" t="str">
        <f t="shared" si="11"/>
        <v>2.4.1</v>
      </c>
      <c r="AJ49" s="5">
        <f t="shared" si="12"/>
        <v>2056762.66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 t="s">
        <v>142</v>
      </c>
      <c r="AS49" s="3" t="s">
        <v>143</v>
      </c>
      <c r="AT49" s="64">
        <v>2881277.9000000004</v>
      </c>
      <c r="AU49" s="4" t="str">
        <f t="shared" si="27"/>
        <v>2.7.2</v>
      </c>
      <c r="AV49" s="5">
        <f t="shared" si="15"/>
        <v>2881277.9000000004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/>
      <c r="BE49" s="3"/>
      <c r="BF49" s="3"/>
      <c r="BG49" s="4" t="str">
        <f t="shared" si="29"/>
        <v/>
      </c>
      <c r="BH49" s="5">
        <f t="shared" si="19"/>
        <v>0</v>
      </c>
      <c r="BI49" s="3"/>
      <c r="BJ49" s="3"/>
      <c r="BK49" s="3"/>
      <c r="BL49" s="3"/>
      <c r="BM49" s="4" t="str">
        <f t="shared" si="30"/>
        <v/>
      </c>
      <c r="BN49" s="5">
        <f t="shared" si="21"/>
        <v>0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 t="s">
        <v>219</v>
      </c>
      <c r="AG50" s="3" t="s">
        <v>220</v>
      </c>
      <c r="AH50" s="3">
        <v>78000</v>
      </c>
      <c r="AI50" s="4" t="str">
        <f t="shared" si="11"/>
        <v>2.4.1</v>
      </c>
      <c r="AJ50" s="5">
        <f t="shared" si="12"/>
        <v>78000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/>
      <c r="AS50" s="3"/>
      <c r="AT50" s="64"/>
      <c r="AU50" s="4" t="str">
        <f t="shared" si="27"/>
        <v/>
      </c>
      <c r="AV50" s="5">
        <f t="shared" si="15"/>
        <v>0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/>
      <c r="BE50" s="3"/>
      <c r="BF50" s="3"/>
      <c r="BG50" s="4" t="str">
        <f t="shared" si="29"/>
        <v/>
      </c>
      <c r="BH50" s="5">
        <f t="shared" si="19"/>
        <v>0</v>
      </c>
      <c r="BI50" s="3"/>
      <c r="BJ50" s="3"/>
      <c r="BK50" s="3"/>
      <c r="BL50" s="3"/>
      <c r="BM50" s="4" t="str">
        <f t="shared" si="30"/>
        <v/>
      </c>
      <c r="BN50" s="5">
        <f t="shared" si="21"/>
        <v>0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 t="s">
        <v>207</v>
      </c>
      <c r="AG51" s="3" t="s">
        <v>208</v>
      </c>
      <c r="AH51" s="3">
        <v>12260</v>
      </c>
      <c r="AI51" s="4" t="str">
        <f t="shared" si="11"/>
        <v>2.6.1</v>
      </c>
      <c r="AJ51" s="5">
        <f t="shared" si="12"/>
        <v>12260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/>
      <c r="BK51" s="3"/>
      <c r="BL51" s="3"/>
      <c r="BM51" s="4" t="str">
        <f t="shared" si="30"/>
        <v/>
      </c>
      <c r="BN51" s="5">
        <f t="shared" si="21"/>
        <v>0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 t="s">
        <v>244</v>
      </c>
      <c r="AG52" s="3" t="s">
        <v>245</v>
      </c>
      <c r="AH52" s="3">
        <v>2120000</v>
      </c>
      <c r="AI52" s="4" t="str">
        <f t="shared" si="11"/>
        <v>2.6.4</v>
      </c>
      <c r="AJ52" s="5">
        <f t="shared" si="12"/>
        <v>2120000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/>
      <c r="BK52" s="3"/>
      <c r="BL52" s="3"/>
      <c r="BM52" s="4" t="str">
        <f t="shared" si="30"/>
        <v/>
      </c>
      <c r="BN52" s="5">
        <f t="shared" si="21"/>
        <v>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178</v>
      </c>
      <c r="C53" s="7" t="s">
        <v>180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 t="s">
        <v>223</v>
      </c>
      <c r="AG53" s="3" t="s">
        <v>224</v>
      </c>
      <c r="AH53" s="3">
        <v>106600</v>
      </c>
      <c r="AI53" s="4" t="str">
        <f t="shared" si="11"/>
        <v>2.6.5</v>
      </c>
      <c r="AJ53" s="5">
        <f t="shared" si="12"/>
        <v>106600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/>
      <c r="BK53" s="3"/>
      <c r="BL53" s="3"/>
      <c r="BM53" s="4" t="str">
        <f t="shared" si="30"/>
        <v/>
      </c>
      <c r="BN53" s="5">
        <f t="shared" si="21"/>
        <v>0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 t="s">
        <v>209</v>
      </c>
      <c r="AG54" s="3" t="s">
        <v>210</v>
      </c>
      <c r="AH54" s="3">
        <v>78898.31</v>
      </c>
      <c r="AI54" s="4" t="str">
        <f t="shared" si="11"/>
        <v>2.6.5</v>
      </c>
      <c r="AJ54" s="5">
        <f t="shared" si="12"/>
        <v>78898.31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/>
      <c r="BK54" s="3"/>
      <c r="BL54" s="3"/>
      <c r="BM54" s="4" t="str">
        <f t="shared" si="30"/>
        <v/>
      </c>
      <c r="BN54" s="5">
        <f t="shared" si="21"/>
        <v>0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204</v>
      </c>
      <c r="C55" s="7" t="s">
        <v>205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 t="s">
        <v>142</v>
      </c>
      <c r="AG55" s="3" t="s">
        <v>143</v>
      </c>
      <c r="AH55" s="3">
        <v>490578.38</v>
      </c>
      <c r="AI55" s="4" t="str">
        <f t="shared" si="11"/>
        <v>2.7.2</v>
      </c>
      <c r="AJ55" s="5">
        <f t="shared" si="12"/>
        <v>490578.38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/>
      <c r="BK55" s="3"/>
      <c r="BL55" s="3"/>
      <c r="BM55" s="4" t="str">
        <f t="shared" si="30"/>
        <v/>
      </c>
      <c r="BN55" s="5">
        <f t="shared" si="21"/>
        <v>0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191</v>
      </c>
      <c r="C56" s="7" t="s">
        <v>206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/>
      <c r="BK56" s="3"/>
      <c r="BL56" s="3"/>
      <c r="BM56" s="4" t="str">
        <f t="shared" si="30"/>
        <v/>
      </c>
      <c r="BN56" s="5">
        <f t="shared" si="21"/>
        <v>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207</v>
      </c>
      <c r="C57" s="7" t="s">
        <v>208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/>
      <c r="BK57" s="3"/>
      <c r="BL57" s="3"/>
      <c r="BM57" s="4" t="str">
        <f t="shared" si="30"/>
        <v/>
      </c>
      <c r="BN57" s="5">
        <f t="shared" si="21"/>
        <v>0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209</v>
      </c>
      <c r="C58" s="7" t="s">
        <v>210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/>
      <c r="BK58" s="3"/>
      <c r="BL58" s="3"/>
      <c r="BM58" s="4" t="str">
        <f t="shared" si="30"/>
        <v/>
      </c>
      <c r="BN58" s="5">
        <f t="shared" si="21"/>
        <v>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211</v>
      </c>
      <c r="C59" s="7" t="s">
        <v>212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/>
      <c r="BK59" s="3"/>
      <c r="BL59" s="3"/>
      <c r="BM59" s="4" t="str">
        <f t="shared" si="30"/>
        <v/>
      </c>
      <c r="BN59" s="5">
        <f t="shared" si="21"/>
        <v>0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/>
      <c r="BK60" s="3"/>
      <c r="BL60" s="3"/>
      <c r="BM60" s="4" t="str">
        <f t="shared" si="30"/>
        <v/>
      </c>
      <c r="BN60" s="5">
        <f t="shared" si="21"/>
        <v>0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/>
      <c r="BK61" s="3"/>
      <c r="BL61" s="3"/>
      <c r="BM61" s="4" t="str">
        <f t="shared" si="30"/>
        <v/>
      </c>
      <c r="BN61" s="5">
        <f t="shared" si="21"/>
        <v>0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Normal="100" zoomScaleSheetLayoutView="100" workbookViewId="0">
      <selection activeCell="B86" sqref="B86:O87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9.7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 ht="78.599999999999994" customHeight="1" x14ac:dyDescent="0.25">
      <c r="B3" s="72" t="s">
        <v>229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7" s="10" customFormat="1" ht="31.5" customHeight="1" x14ac:dyDescent="0.25">
      <c r="A4" s="73" t="s">
        <v>0</v>
      </c>
      <c r="B4" s="73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215103933.87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31897990.329999998</v>
      </c>
      <c r="J5" s="12">
        <f ca="1">+J6+J12+J22+J32+J48+J65</f>
        <v>24393416.25</v>
      </c>
      <c r="K5" s="12">
        <f ca="1">+K6+K12+K22+K32+K48+K65</f>
        <v>23103234.219999995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121524846.95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15401235.549999999</v>
      </c>
      <c r="J6" s="12">
        <f t="shared" ca="1" si="2"/>
        <v>15300169.140000001</v>
      </c>
      <c r="K6" s="12">
        <f t="shared" ca="1" si="2"/>
        <v>14923932.799999999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99490752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12561344</v>
      </c>
      <c r="J7" s="17">
        <f ca="1">SUMIF(Datos!$AO$6:$AP$65,A7,Datos!$AP$6:$AP$66)</f>
        <v>12476344</v>
      </c>
      <c r="K7" s="17">
        <f ca="1">SUMIF(Datos!$AU$6:$AV$73,A7,Datos!$AV$6:$AV$73)</f>
        <v>12376844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5225191.3899999997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694017.27</v>
      </c>
      <c r="J8" s="17">
        <f ca="1">SUMIF(Datos!$AO$6:$AP$65,A8,Datos!$AP$6:$AP$66)</f>
        <v>691138.24</v>
      </c>
      <c r="K8" s="17">
        <f ca="1">SUMIF(Datos!$AU$6:$AV$73,A8,Datos!$AV$6:$AV$73)</f>
        <v>644714.94999999995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1505000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215000</v>
      </c>
      <c r="J9" s="17">
        <f ca="1">SUMIF(Datos!$AO$6:$AP$65,A9,Datos!$AP$6:$AP$66)</f>
        <v>215000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15303903.559999999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1930874.28</v>
      </c>
      <c r="J11" s="17">
        <f ca="1">SUMIF(Datos!$AO$6:$AP$65,A11,Datos!$AP$6:$AP$66)</f>
        <v>1917686.9</v>
      </c>
      <c r="K11" s="17">
        <f ca="1">SUMIF(Datos!$AU$6:$AV$73,A11,Datos!$AV$6:$AV$73)</f>
        <v>1902373.85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54327442.75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6923591.8499999996</v>
      </c>
      <c r="J12" s="12">
        <f t="shared" ca="1" si="4"/>
        <v>7685968.3700000001</v>
      </c>
      <c r="K12" s="12">
        <f t="shared" ca="1" si="4"/>
        <v>5739243.21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37273583.159999996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5019194.3899999997</v>
      </c>
      <c r="J13" s="17">
        <f ca="1">SUMIF(Datos!$AO$6:$AP$65,A13,Datos!$AP$6:$AP$66)</f>
        <v>5328565.38</v>
      </c>
      <c r="K13" s="17">
        <f ca="1">SUMIF(Datos!$AU$6:$AV$73,A13,Datos!$AV$6:$AV$73)</f>
        <v>4248682.51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584370.98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2457.62</v>
      </c>
      <c r="J14" s="17">
        <f ca="1">SUMIF(Datos!$AO$6:$AP$65,A14,Datos!$AP$6:$AP$66)</f>
        <v>0</v>
      </c>
      <c r="K14" s="17">
        <f ca="1">SUMIF(Datos!$AU$6:$AV$73,A14,Datos!$AV$6:$AV$73)</f>
        <v>153600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950677.5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149677.5</v>
      </c>
      <c r="J15" s="17">
        <f ca="1">SUMIF(Datos!$AO$6:$AP$65,A15,Datos!$AP$6:$AP$66)</f>
        <v>184827.5</v>
      </c>
      <c r="K15" s="17">
        <f ca="1">SUMIF(Datos!$AU$6:$AV$73,A15,Datos!$AV$6:$AV$73)</f>
        <v>43422.5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1300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1300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1354601.8800000001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509849.76</v>
      </c>
      <c r="J17" s="17">
        <f ca="1">SUMIF(Datos!$AO$6:$AP$65,A17,Datos!$AP$6:$AP$66)</f>
        <v>157051.35</v>
      </c>
      <c r="K17" s="17">
        <f ca="1">SUMIF(Datos!$AU$6:$AV$73,A17,Datos!$AV$6:$AV$73)</f>
        <v>152670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135078.13999999998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54740.959999999992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5249173.3400000008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14915.25</v>
      </c>
      <c r="J19" s="17">
        <f ca="1">SUMIF(Datos!$AO$6:$AP$65,A19,Datos!$AP$6:$AP$66)</f>
        <v>1238691.03</v>
      </c>
      <c r="K19" s="17">
        <f ca="1">SUMIF(Datos!$AU$6:$AV$73,A19,Datos!$AV$6:$AV$73)</f>
        <v>681447.99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7469141.6999999993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1115746.8700000001</v>
      </c>
      <c r="J20" s="17">
        <f ca="1">SUMIF(Datos!$AO$6:$AP$65,A20,Datos!$AP$6:$AP$66)</f>
        <v>349729.98</v>
      </c>
      <c r="K20" s="17">
        <f ca="1">SUMIF(Datos!$AU$6:$AV$73,A20,Datos!$AV$6:$AV$73)</f>
        <v>441340.14999999997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1309516.05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57009.5</v>
      </c>
      <c r="J21" s="17">
        <f ca="1">SUMIF(Datos!$AO$6:$AP$65,A21,Datos!$AP$6:$AP$66)</f>
        <v>427103.13</v>
      </c>
      <c r="K21" s="17">
        <f ca="1">SUMIF(Datos!$AU$6:$AV$73,A21,Datos!$AV$6:$AV$73)</f>
        <v>16780.060000000001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30867636.179999996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5120641.959999999</v>
      </c>
      <c r="J22" s="14">
        <f t="shared" ca="1" si="5"/>
        <v>1382278.74</v>
      </c>
      <c r="K22" s="14">
        <f t="shared" ca="1" si="5"/>
        <v>2140959.9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438441.62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13889.35</v>
      </c>
      <c r="J23" s="17">
        <f ca="1">SUMIF(Datos!$AO$6:$AP$65,A23,Datos!$AP$6:$AP$66)</f>
        <v>70815.960000000006</v>
      </c>
      <c r="K23" s="17">
        <f ca="1">SUMIF(Datos!$AU$6:$AV$73,A23,Datos!$AV$6:$AV$73)</f>
        <v>168400.32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9856.9500000000007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848604.7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179992</v>
      </c>
      <c r="J25" s="17">
        <f ca="1">SUMIF(Datos!$AO$6:$AP$65,A25,Datos!$AP$6:$AP$66)</f>
        <v>0</v>
      </c>
      <c r="K25" s="17">
        <f ca="1">SUMIF(Datos!$AU$6:$AV$73,A25,Datos!$AV$6:$AV$73)</f>
        <v>22112.7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478508.47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1896884.5999999996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308107.7</v>
      </c>
      <c r="J28" s="17">
        <f ca="1">SUMIF(Datos!$AO$6:$AP$65,A28,Datos!$AP$6:$AP$66)</f>
        <v>0</v>
      </c>
      <c r="K28" s="17">
        <f ca="1">SUMIF(Datos!$AU$6:$AV$73,A28,Datos!$AV$6:$AV$73)</f>
        <v>437774.47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17935908.170000002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2306884</v>
      </c>
      <c r="J29" s="17">
        <f ca="1">SUMIF(Datos!$AO$6:$AP$65,A29,Datos!$AP$6:$AP$66)</f>
        <v>868851.03</v>
      </c>
      <c r="K29" s="17">
        <f ca="1">SUMIF(Datos!$AU$6:$AV$73,A29,Datos!$AV$6:$AV$73)</f>
        <v>1157650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9259431.6699999999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2311768.9099999997</v>
      </c>
      <c r="J31" s="17">
        <f ca="1">SUMIF(Datos!$AO$6:$AP$65,A31,Datos!$AP$6:$AP$66)</f>
        <v>442611.75</v>
      </c>
      <c r="K31" s="17">
        <f ca="1">SUMIF(Datos!$AU$6:$AV$73,A31,Datos!$AV$6:$AV$73)</f>
        <v>355022.41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2280762.66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2134762.66</v>
      </c>
      <c r="J32" s="14">
        <f t="shared" ca="1" si="6"/>
        <v>25000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2280762.66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2134762.66</v>
      </c>
      <c r="J33" s="17">
        <f ca="1">SUMIF(Datos!$AO$6:$AP$65,A33,Datos!$AP$6:$AP$66)</f>
        <v>25000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6103245.3299999991</v>
      </c>
      <c r="D48" s="14">
        <f t="shared" ref="D48:O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2317758.31</v>
      </c>
      <c r="J48" s="14">
        <f t="shared" ca="1" si="8"/>
        <v>0</v>
      </c>
      <c r="K48" s="14">
        <f t="shared" ca="1" si="8"/>
        <v>299098.31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1286651.19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12260</v>
      </c>
      <c r="J49" s="17">
        <f ca="1">SUMIF(Datos!$AO$6:$AP$65,A49,Datos!$AP$6:$AP$66)</f>
        <v>0</v>
      </c>
      <c r="K49" s="17">
        <f ca="1">SUMIF(Datos!$AU$6:$AV$73,A49,Datos!$AV$6:$AV$73)</f>
        <v>186271.19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2650000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2120000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2127654.14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185498.31</v>
      </c>
      <c r="J53" s="17">
        <f ca="1">SUMIF(Datos!$AO$6:$AP$65,A53,Datos!$AP$6:$AP$66)</f>
        <v>0</v>
      </c>
      <c r="K53" s="17">
        <f ca="1">SUMIF(Datos!$AU$6:$AV$73,A53,Datos!$AV$6:$AV$73)</f>
        <v>112827.12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5136290.49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490578.38</v>
      </c>
      <c r="J58" s="24">
        <f t="shared" ca="1" si="9"/>
        <v>0</v>
      </c>
      <c r="K58" s="24">
        <f t="shared" ca="1" si="9"/>
        <v>2881277.9000000004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5136290.49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490578.38</v>
      </c>
      <c r="J60" s="17">
        <f ca="1">SUMIF(Datos!$AO$6:$AP$65,A60,Datos!$AP$6:$AP$66)</f>
        <v>0</v>
      </c>
      <c r="K60" s="17">
        <f ca="1">SUMIF(Datos!$AU$6:$AV$73,A60,Datos!$AV$6:$AV$73)</f>
        <v>2881277.9000000004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0"/>
      <c r="C69" s="70"/>
      <c r="D69" s="70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220220754.36000001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32388568.710000001</v>
      </c>
      <c r="J70" s="57">
        <f t="shared" ca="1" si="12"/>
        <v>24393416.250000004</v>
      </c>
      <c r="K70" s="57">
        <f t="shared" ca="1" si="12"/>
        <v>25984512.119999994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226361569.65000004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32388568.710000001</v>
      </c>
      <c r="J83" s="60">
        <f ca="1">+J81+J70</f>
        <v>24393416.250000004</v>
      </c>
      <c r="K83" s="60">
        <f ca="1">K81+K70</f>
        <v>25984512.119999994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5">
        <v>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T86" s="32"/>
    </row>
    <row r="87" spans="1:20" ht="22.5" customHeight="1" x14ac:dyDescent="0.2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6" t="s">
        <v>174</v>
      </c>
      <c r="G91" s="76"/>
      <c r="H91" s="76"/>
      <c r="I91" s="45"/>
      <c r="J91" s="45"/>
      <c r="K91" s="76" t="s">
        <v>175</v>
      </c>
      <c r="L91" s="76"/>
      <c r="M91" s="76"/>
      <c r="N91" s="45"/>
      <c r="O91" s="45"/>
      <c r="T91" s="31"/>
    </row>
    <row r="92" spans="1:20" s="49" customFormat="1" ht="22.5" customHeight="1" x14ac:dyDescent="0.4">
      <c r="B92" s="50" t="s">
        <v>176</v>
      </c>
      <c r="C92" s="50"/>
      <c r="E92" s="51"/>
      <c r="F92" s="74" t="s">
        <v>135</v>
      </c>
      <c r="G92" s="74"/>
      <c r="H92" s="74"/>
      <c r="K92" s="74" t="s">
        <v>145</v>
      </c>
      <c r="L92" s="74"/>
      <c r="M92" s="74"/>
      <c r="N92" s="51"/>
      <c r="O92" s="51"/>
      <c r="T92" s="52"/>
    </row>
    <row r="93" spans="1:20" s="49" customFormat="1" ht="22.5" customHeight="1" x14ac:dyDescent="0.4">
      <c r="B93" s="50" t="s">
        <v>250</v>
      </c>
      <c r="C93" s="50"/>
      <c r="E93" s="51"/>
      <c r="F93" s="74" t="s">
        <v>136</v>
      </c>
      <c r="G93" s="74"/>
      <c r="H93" s="74"/>
      <c r="K93" s="74" t="s">
        <v>137</v>
      </c>
      <c r="L93" s="74"/>
      <c r="M93" s="74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F93:H93"/>
    <mergeCell ref="F92:H92"/>
    <mergeCell ref="K92:M92"/>
    <mergeCell ref="K93:M93"/>
    <mergeCell ref="B86:O87"/>
    <mergeCell ref="F91:H91"/>
    <mergeCell ref="K91:M91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LUCIANNY PEREZ</cp:lastModifiedBy>
  <cp:lastPrinted>2023-08-07T18:06:02Z</cp:lastPrinted>
  <dcterms:created xsi:type="dcterms:W3CDTF">2019-05-10T17:21:13Z</dcterms:created>
  <dcterms:modified xsi:type="dcterms:W3CDTF">2023-09-08T13:33:47Z</dcterms:modified>
</cp:coreProperties>
</file>